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movable Disk\JB_Flash_Drive\Jeff\ELL_2021\PA_Dist_27\All_Stars\Schedules\"/>
    </mc:Choice>
  </mc:AlternateContent>
  <xr:revisionPtr revIDLastSave="0" documentId="13_ncr:1_{C339075D-65F7-4E1D-B159-066C6A67FE02}" xr6:coauthVersionLast="47" xr6:coauthVersionMax="47" xr10:uidLastSave="{00000000-0000-0000-0000-000000000000}"/>
  <bookViews>
    <workbookView xWindow="-120" yWindow="-120" windowWidth="29040" windowHeight="15840" xr2:uid="{85C8BFC6-F207-4425-B470-3860F83D01EA}"/>
  </bookViews>
  <sheets>
    <sheet name="D27 910 Invitational" sheetId="1" r:id="rId1"/>
  </sheets>
  <definedNames>
    <definedName name="_xlnm._FilterDatabase" localSheetId="0" hidden="1">'D27 910 Invitational'!$A$2:$CC$22</definedName>
    <definedName name="_xlnm.Print_Titles" localSheetId="0">'D27 910 Invitational'!$1:$2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27" i="1"/>
  <c r="H31" i="1"/>
  <c r="K29" i="1"/>
  <c r="H29" i="1"/>
  <c r="E29" i="1"/>
  <c r="D29" i="1" s="1"/>
  <c r="B29" i="1"/>
  <c r="D28" i="1"/>
  <c r="B28" i="1"/>
  <c r="D27" i="1"/>
  <c r="K22" i="1"/>
  <c r="H22" i="1"/>
  <c r="H24" i="1"/>
  <c r="E22" i="1" l="1"/>
  <c r="D22" i="1" s="1"/>
  <c r="B22" i="1"/>
  <c r="B21" i="1"/>
  <c r="B20" i="1"/>
  <c r="B3" i="1"/>
  <c r="D21" i="1"/>
  <c r="D20" i="1"/>
  <c r="D10" i="1"/>
  <c r="D9" i="1"/>
  <c r="D8" i="1"/>
  <c r="D7" i="1"/>
  <c r="D6" i="1"/>
  <c r="AL2" i="1"/>
  <c r="AS2" i="1" s="1"/>
  <c r="AZ2" i="1" s="1"/>
  <c r="BG2" i="1" s="1"/>
  <c r="BN2" i="1" s="1"/>
  <c r="BU2" i="1" s="1"/>
  <c r="CB2" i="1" s="1"/>
  <c r="AK2" i="1"/>
  <c r="AR2" i="1" s="1"/>
  <c r="AY2" i="1" s="1"/>
  <c r="BF2" i="1" s="1"/>
  <c r="BM2" i="1" s="1"/>
  <c r="BT2" i="1" s="1"/>
  <c r="CA2" i="1" s="1"/>
  <c r="AJ2" i="1"/>
  <c r="AQ2" i="1" s="1"/>
  <c r="AX2" i="1" s="1"/>
  <c r="BE2" i="1" s="1"/>
  <c r="BL2" i="1" s="1"/>
  <c r="BS2" i="1" s="1"/>
  <c r="BZ2" i="1" s="1"/>
  <c r="AI2" i="1"/>
  <c r="AP2" i="1" s="1"/>
  <c r="AW2" i="1" s="1"/>
  <c r="BD2" i="1" s="1"/>
  <c r="BK2" i="1" s="1"/>
  <c r="BR2" i="1" s="1"/>
  <c r="BY2" i="1" s="1"/>
  <c r="AH2" i="1"/>
  <c r="AO2" i="1" s="1"/>
  <c r="AV2" i="1" s="1"/>
  <c r="BC2" i="1" s="1"/>
  <c r="BJ2" i="1" s="1"/>
  <c r="BQ2" i="1" s="1"/>
  <c r="BX2" i="1" s="1"/>
  <c r="AG2" i="1"/>
  <c r="AN2" i="1" s="1"/>
  <c r="AU2" i="1" s="1"/>
  <c r="BB2" i="1" s="1"/>
  <c r="BI2" i="1" s="1"/>
  <c r="BP2" i="1" s="1"/>
  <c r="BW2" i="1" s="1"/>
  <c r="D5" i="1"/>
  <c r="A4" i="1"/>
  <c r="B4" i="1" s="1"/>
  <c r="D4" i="1"/>
  <c r="BW1" i="1"/>
  <c r="BZ15" i="1" s="1"/>
  <c r="BP1" i="1"/>
  <c r="BS16" i="1" s="1"/>
  <c r="BI1" i="1"/>
  <c r="BM14" i="1" s="1"/>
  <c r="BB1" i="1"/>
  <c r="BF15" i="1" s="1"/>
  <c r="AU1" i="1"/>
  <c r="AX16" i="1" s="1"/>
  <c r="AN1" i="1"/>
  <c r="AR16" i="1" s="1"/>
  <c r="AG1" i="1"/>
  <c r="AG15" i="1" s="1"/>
  <c r="AM15" i="1" s="1"/>
  <c r="Z1" i="1"/>
  <c r="Z16" i="1" s="1"/>
  <c r="AF16" i="1" s="1"/>
  <c r="AK17" i="1" l="1"/>
  <c r="AG17" i="1"/>
  <c r="BZ17" i="1"/>
  <c r="AU17" i="1"/>
  <c r="AX17" i="1"/>
  <c r="BP17" i="1"/>
  <c r="AJ17" i="1"/>
  <c r="AY17" i="1"/>
  <c r="BB17" i="1"/>
  <c r="BH17" i="1" s="1"/>
  <c r="AN17" i="1"/>
  <c r="AT17" i="1" s="1"/>
  <c r="Z17" i="1"/>
  <c r="AF17" i="1" s="1"/>
  <c r="BS17" i="1"/>
  <c r="AD6" i="1"/>
  <c r="BE17" i="1"/>
  <c r="BT17" i="1"/>
  <c r="CA6" i="1"/>
  <c r="AQ17" i="1"/>
  <c r="BF17" i="1"/>
  <c r="BW17" i="1"/>
  <c r="CC17" i="1" s="1"/>
  <c r="CA9" i="1"/>
  <c r="AC17" i="1"/>
  <c r="AR17" i="1"/>
  <c r="BI17" i="1"/>
  <c r="BO17" i="1" s="1"/>
  <c r="BW16" i="1"/>
  <c r="AD17" i="1"/>
  <c r="BL17" i="1"/>
  <c r="CA17" i="1"/>
  <c r="BM17" i="1"/>
  <c r="CA16" i="1"/>
  <c r="BW14" i="1"/>
  <c r="AX14" i="1"/>
  <c r="AD5" i="1"/>
  <c r="AY5" i="1"/>
  <c r="AY6" i="1"/>
  <c r="Z11" i="1"/>
  <c r="AC6" i="1"/>
  <c r="AX10" i="1"/>
  <c r="AC16" i="1"/>
  <c r="AD12" i="1"/>
  <c r="AK12" i="1"/>
  <c r="AG7" i="1"/>
  <c r="CA12" i="1"/>
  <c r="AX7" i="1"/>
  <c r="AC13" i="1"/>
  <c r="AD4" i="1"/>
  <c r="BZ7" i="1"/>
  <c r="AX13" i="1"/>
  <c r="AK4" i="1"/>
  <c r="AX8" i="1"/>
  <c r="BS13" i="1"/>
  <c r="CA4" i="1"/>
  <c r="BW8" i="1"/>
  <c r="Z14" i="1"/>
  <c r="AC5" i="1"/>
  <c r="AK9" i="1"/>
  <c r="AG10" i="1"/>
  <c r="AK15" i="1"/>
  <c r="BF5" i="1"/>
  <c r="AC7" i="1"/>
  <c r="AD9" i="1"/>
  <c r="AX11" i="1"/>
  <c r="BZ13" i="1"/>
  <c r="BB16" i="1"/>
  <c r="BH16" i="1" s="1"/>
  <c r="BI5" i="1"/>
  <c r="BL11" i="1"/>
  <c r="BL5" i="1"/>
  <c r="BI9" i="1"/>
  <c r="BS11" i="1"/>
  <c r="BI4" i="1"/>
  <c r="CA5" i="1"/>
  <c r="BS7" i="1"/>
  <c r="BL9" i="1"/>
  <c r="BW11" i="1"/>
  <c r="BL14" i="1"/>
  <c r="BL4" i="1"/>
  <c r="BW7" i="1"/>
  <c r="BP9" i="1"/>
  <c r="BS14" i="1"/>
  <c r="BM4" i="1"/>
  <c r="BP4" i="1"/>
  <c r="BV4" i="1" s="1"/>
  <c r="AJ6" i="1"/>
  <c r="Z8" i="1"/>
  <c r="AC10" i="1"/>
  <c r="BL12" i="1"/>
  <c r="AD15" i="1"/>
  <c r="BP12" i="1"/>
  <c r="BF6" i="1"/>
  <c r="BL8" i="1"/>
  <c r="BL15" i="1"/>
  <c r="BI6" i="1"/>
  <c r="BP8" i="1"/>
  <c r="BS10" i="1"/>
  <c r="BP15" i="1"/>
  <c r="AJ5" i="1"/>
  <c r="BL6" i="1"/>
  <c r="BS8" i="1"/>
  <c r="BZ10" i="1"/>
  <c r="CA15" i="1"/>
  <c r="AA16" i="1"/>
  <c r="AR11" i="1"/>
  <c r="AJ4" i="1"/>
  <c r="BE5" i="1"/>
  <c r="BE6" i="1"/>
  <c r="BB7" i="1"/>
  <c r="BH7" i="1" s="1"/>
  <c r="AQ8" i="1"/>
  <c r="AJ9" i="1"/>
  <c r="BB10" i="1"/>
  <c r="BH10" i="1" s="1"/>
  <c r="BW10" i="1"/>
  <c r="AQ11" i="1"/>
  <c r="BP11" i="1"/>
  <c r="AJ12" i="1"/>
  <c r="BI12" i="1"/>
  <c r="BO12" i="1" s="1"/>
  <c r="BB13" i="1"/>
  <c r="BH13" i="1" s="1"/>
  <c r="BW13" i="1"/>
  <c r="AQ14" i="1"/>
  <c r="BP14" i="1"/>
  <c r="BV14" i="1" s="1"/>
  <c r="AJ15" i="1"/>
  <c r="BI15" i="1"/>
  <c r="AY16" i="1"/>
  <c r="BT16" i="1"/>
  <c r="AN4" i="1"/>
  <c r="AG5" i="1"/>
  <c r="AG6" i="1"/>
  <c r="AD7" i="1"/>
  <c r="CA7" i="1"/>
  <c r="AU8" i="1"/>
  <c r="BA8" i="1" s="1"/>
  <c r="BT8" i="1"/>
  <c r="AN9" i="1"/>
  <c r="BM9" i="1"/>
  <c r="AD10" i="1"/>
  <c r="CA10" i="1"/>
  <c r="AU11" i="1"/>
  <c r="BA11" i="1" s="1"/>
  <c r="BT11" i="1"/>
  <c r="AN12" i="1"/>
  <c r="BM12" i="1"/>
  <c r="AD13" i="1"/>
  <c r="CA13" i="1"/>
  <c r="AU14" i="1"/>
  <c r="BT14" i="1"/>
  <c r="AN15" i="1"/>
  <c r="BM15" i="1"/>
  <c r="AD16" i="1"/>
  <c r="BZ16" i="1"/>
  <c r="BE7" i="1"/>
  <c r="BE10" i="1"/>
  <c r="AG13" i="1"/>
  <c r="BE13" i="1"/>
  <c r="AG16" i="1"/>
  <c r="AQ4" i="1"/>
  <c r="AK5" i="1"/>
  <c r="BM5" i="1"/>
  <c r="AK6" i="1"/>
  <c r="BM6" i="1"/>
  <c r="AJ7" i="1"/>
  <c r="BF7" i="1"/>
  <c r="AC8" i="1"/>
  <c r="AY8" i="1"/>
  <c r="BZ8" i="1"/>
  <c r="AQ9" i="1"/>
  <c r="AJ10" i="1"/>
  <c r="BF10" i="1"/>
  <c r="AC11" i="1"/>
  <c r="AY11" i="1"/>
  <c r="BZ11" i="1"/>
  <c r="AQ12" i="1"/>
  <c r="AJ13" i="1"/>
  <c r="BF13" i="1"/>
  <c r="AC14" i="1"/>
  <c r="AY14" i="1"/>
  <c r="BZ14" i="1"/>
  <c r="AQ15" i="1"/>
  <c r="AJ16" i="1"/>
  <c r="BE16" i="1"/>
  <c r="AR8" i="1"/>
  <c r="AR4" i="1"/>
  <c r="AN5" i="1"/>
  <c r="BP5" i="1"/>
  <c r="AN6" i="1"/>
  <c r="AT6" i="1" s="1"/>
  <c r="BP6" i="1"/>
  <c r="AK7" i="1"/>
  <c r="BI7" i="1"/>
  <c r="BO7" i="1" s="1"/>
  <c r="AD8" i="1"/>
  <c r="BB8" i="1"/>
  <c r="CA8" i="1"/>
  <c r="AR9" i="1"/>
  <c r="AK10" i="1"/>
  <c r="BI10" i="1"/>
  <c r="BO10" i="1" s="1"/>
  <c r="AD11" i="1"/>
  <c r="BB11" i="1"/>
  <c r="CA11" i="1"/>
  <c r="AR12" i="1"/>
  <c r="AK13" i="1"/>
  <c r="BI13" i="1"/>
  <c r="AD14" i="1"/>
  <c r="BB14" i="1"/>
  <c r="CA14" i="1"/>
  <c r="AR15" i="1"/>
  <c r="AK16" i="1"/>
  <c r="BF16" i="1"/>
  <c r="Z4" i="1"/>
  <c r="AF4" i="1" s="1"/>
  <c r="AU4" i="1"/>
  <c r="BA4" i="1" s="1"/>
  <c r="BS4" i="1"/>
  <c r="AQ5" i="1"/>
  <c r="BS5" i="1"/>
  <c r="AQ6" i="1"/>
  <c r="BS6" i="1"/>
  <c r="AN7" i="1"/>
  <c r="BL7" i="1"/>
  <c r="AG8" i="1"/>
  <c r="AM8" i="1" s="1"/>
  <c r="Z9" i="1"/>
  <c r="AF9" i="1" s="1"/>
  <c r="AU9" i="1"/>
  <c r="BA9" i="1" s="1"/>
  <c r="BS9" i="1"/>
  <c r="AN10" i="1"/>
  <c r="BL10" i="1"/>
  <c r="AG11" i="1"/>
  <c r="Z12" i="1"/>
  <c r="AF12" i="1" s="1"/>
  <c r="AU12" i="1"/>
  <c r="BS12" i="1"/>
  <c r="AN13" i="1"/>
  <c r="BL13" i="1"/>
  <c r="AG14" i="1"/>
  <c r="Z15" i="1"/>
  <c r="AF15" i="1" s="1"/>
  <c r="AU15" i="1"/>
  <c r="BS15" i="1"/>
  <c r="AN16" i="1"/>
  <c r="BI16" i="1"/>
  <c r="BO16" i="1" s="1"/>
  <c r="AX4" i="1"/>
  <c r="BT4" i="1"/>
  <c r="AR5" i="1"/>
  <c r="BT5" i="1"/>
  <c r="AR6" i="1"/>
  <c r="BT6" i="1"/>
  <c r="AQ7" i="1"/>
  <c r="BM7" i="1"/>
  <c r="AJ8" i="1"/>
  <c r="BE8" i="1"/>
  <c r="AX9" i="1"/>
  <c r="BT9" i="1"/>
  <c r="AQ10" i="1"/>
  <c r="BM10" i="1"/>
  <c r="AJ11" i="1"/>
  <c r="BE11" i="1"/>
  <c r="AX12" i="1"/>
  <c r="BT12" i="1"/>
  <c r="AQ13" i="1"/>
  <c r="BM13" i="1"/>
  <c r="AJ14" i="1"/>
  <c r="BE14" i="1"/>
  <c r="AX15" i="1"/>
  <c r="BT15" i="1"/>
  <c r="BL16" i="1"/>
  <c r="AR14" i="1"/>
  <c r="AY4" i="1"/>
  <c r="BW4" i="1"/>
  <c r="AU5" i="1"/>
  <c r="BA5" i="1" s="1"/>
  <c r="BW5" i="1"/>
  <c r="AU6" i="1"/>
  <c r="BW6" i="1"/>
  <c r="AR7" i="1"/>
  <c r="BP7" i="1"/>
  <c r="AK8" i="1"/>
  <c r="BF8" i="1"/>
  <c r="AY9" i="1"/>
  <c r="BW9" i="1"/>
  <c r="AR10" i="1"/>
  <c r="BP10" i="1"/>
  <c r="BV10" i="1" s="1"/>
  <c r="AK11" i="1"/>
  <c r="BF11" i="1"/>
  <c r="AY12" i="1"/>
  <c r="BW12" i="1"/>
  <c r="AR13" i="1"/>
  <c r="BP13" i="1"/>
  <c r="AK14" i="1"/>
  <c r="BF14" i="1"/>
  <c r="AY15" i="1"/>
  <c r="BW15" i="1"/>
  <c r="AQ16" i="1"/>
  <c r="BM16" i="1"/>
  <c r="AC4" i="1"/>
  <c r="BB4" i="1"/>
  <c r="BZ4" i="1"/>
  <c r="AX5" i="1"/>
  <c r="BZ5" i="1"/>
  <c r="AX6" i="1"/>
  <c r="BZ6" i="1"/>
  <c r="AU7" i="1"/>
  <c r="AN8" i="1"/>
  <c r="AT8" i="1" s="1"/>
  <c r="BI8" i="1"/>
  <c r="AC9" i="1"/>
  <c r="BB9" i="1"/>
  <c r="BZ9" i="1"/>
  <c r="AU10" i="1"/>
  <c r="AN11" i="1"/>
  <c r="AT11" i="1" s="1"/>
  <c r="BI11" i="1"/>
  <c r="AC12" i="1"/>
  <c r="BB12" i="1"/>
  <c r="BH12" i="1" s="1"/>
  <c r="BZ12" i="1"/>
  <c r="AU13" i="1"/>
  <c r="BA13" i="1" s="1"/>
  <c r="AN14" i="1"/>
  <c r="AT14" i="1" s="1"/>
  <c r="BI14" i="1"/>
  <c r="AC15" i="1"/>
  <c r="BB15" i="1"/>
  <c r="BP16" i="1"/>
  <c r="BE4" i="1"/>
  <c r="BE9" i="1"/>
  <c r="BE12" i="1"/>
  <c r="BE15" i="1"/>
  <c r="AU16" i="1"/>
  <c r="AG4" i="1"/>
  <c r="AM4" i="1" s="1"/>
  <c r="BF4" i="1"/>
  <c r="Z5" i="1"/>
  <c r="BB5" i="1"/>
  <c r="BH5" i="1" s="1"/>
  <c r="Z6" i="1"/>
  <c r="BB6" i="1"/>
  <c r="Z7" i="1"/>
  <c r="AY7" i="1"/>
  <c r="BT7" i="1"/>
  <c r="BM8" i="1"/>
  <c r="AG9" i="1"/>
  <c r="BF9" i="1"/>
  <c r="Z10" i="1"/>
  <c r="AF10" i="1" s="1"/>
  <c r="AY10" i="1"/>
  <c r="BT10" i="1"/>
  <c r="BM11" i="1"/>
  <c r="AG12" i="1"/>
  <c r="BF12" i="1"/>
  <c r="Z13" i="1"/>
  <c r="AY13" i="1"/>
  <c r="BT13" i="1"/>
  <c r="AB16" i="1"/>
  <c r="AH15" i="1"/>
  <c r="AI15" i="1"/>
  <c r="BI3" i="1"/>
  <c r="BO3" i="1" s="1"/>
  <c r="AC3" i="1"/>
  <c r="BM3" i="1"/>
  <c r="BZ3" i="1"/>
  <c r="CA3" i="1"/>
  <c r="Z3" i="1"/>
  <c r="AF3" i="1" s="1"/>
  <c r="AY3" i="1"/>
  <c r="AU3" i="1"/>
  <c r="BA3" i="1" s="1"/>
  <c r="A5" i="1"/>
  <c r="B5" i="1" s="1"/>
  <c r="BB3" i="1"/>
  <c r="BH3" i="1" s="1"/>
  <c r="BE3" i="1"/>
  <c r="BF3" i="1"/>
  <c r="BL3" i="1"/>
  <c r="AJ3" i="1"/>
  <c r="AD3" i="1"/>
  <c r="AG3" i="1"/>
  <c r="AM3" i="1" s="1"/>
  <c r="AN3" i="1"/>
  <c r="AT3" i="1" s="1"/>
  <c r="AK3" i="1"/>
  <c r="AQ3" i="1"/>
  <c r="BP3" i="1"/>
  <c r="BV3" i="1" s="1"/>
  <c r="AR3" i="1"/>
  <c r="BS3" i="1"/>
  <c r="BT3" i="1"/>
  <c r="AX3" i="1"/>
  <c r="BW3" i="1"/>
  <c r="CC3" i="1" s="1"/>
  <c r="AE16" i="1" l="1"/>
  <c r="CB9" i="1"/>
  <c r="CC9" i="1"/>
  <c r="CB16" i="1"/>
  <c r="CC16" i="1"/>
  <c r="CB15" i="1"/>
  <c r="CC15" i="1"/>
  <c r="CB12" i="1"/>
  <c r="CC12" i="1"/>
  <c r="CB6" i="1"/>
  <c r="CC6" i="1"/>
  <c r="CB13" i="1"/>
  <c r="CC13" i="1"/>
  <c r="CB14" i="1"/>
  <c r="CC14" i="1"/>
  <c r="CB10" i="1"/>
  <c r="CC10" i="1"/>
  <c r="CB5" i="1"/>
  <c r="CC5" i="1"/>
  <c r="CB7" i="1"/>
  <c r="CC7" i="1"/>
  <c r="CB8" i="1"/>
  <c r="CC8" i="1"/>
  <c r="CB4" i="1"/>
  <c r="CC4" i="1"/>
  <c r="CB11" i="1"/>
  <c r="CC11" i="1"/>
  <c r="BU6" i="1"/>
  <c r="BV6" i="1"/>
  <c r="BR16" i="1"/>
  <c r="BV16" i="1"/>
  <c r="BU5" i="1"/>
  <c r="BV5" i="1"/>
  <c r="BU15" i="1"/>
  <c r="BV15" i="1"/>
  <c r="BR13" i="1"/>
  <c r="BV13" i="1"/>
  <c r="BR7" i="1"/>
  <c r="BV7" i="1"/>
  <c r="BU8" i="1"/>
  <c r="BV8" i="1"/>
  <c r="BU17" i="1"/>
  <c r="BV17" i="1"/>
  <c r="BU9" i="1"/>
  <c r="BV9" i="1"/>
  <c r="BU11" i="1"/>
  <c r="BV11" i="1"/>
  <c r="BU12" i="1"/>
  <c r="BV12" i="1"/>
  <c r="BN15" i="1"/>
  <c r="BO15" i="1"/>
  <c r="BN4" i="1"/>
  <c r="BO4" i="1"/>
  <c r="BK9" i="1"/>
  <c r="BO9" i="1"/>
  <c r="BN11" i="1"/>
  <c r="BO11" i="1"/>
  <c r="BN6" i="1"/>
  <c r="BO6" i="1"/>
  <c r="BN8" i="1"/>
  <c r="BO8" i="1"/>
  <c r="BK5" i="1"/>
  <c r="BO5" i="1"/>
  <c r="BN14" i="1"/>
  <c r="BO14" i="1"/>
  <c r="BN13" i="1"/>
  <c r="BO13" i="1"/>
  <c r="BD11" i="1"/>
  <c r="BH11" i="1"/>
  <c r="BD4" i="1"/>
  <c r="BH4" i="1"/>
  <c r="BD14" i="1"/>
  <c r="BH14" i="1"/>
  <c r="BD8" i="1"/>
  <c r="BH8" i="1"/>
  <c r="BG6" i="1"/>
  <c r="BH6" i="1"/>
  <c r="BG15" i="1"/>
  <c r="BH15" i="1"/>
  <c r="BG9" i="1"/>
  <c r="BH9" i="1"/>
  <c r="AZ16" i="1"/>
  <c r="BA16" i="1"/>
  <c r="AZ7" i="1"/>
  <c r="BA7" i="1"/>
  <c r="AZ15" i="1"/>
  <c r="BA15" i="1"/>
  <c r="AZ14" i="1"/>
  <c r="BA14" i="1"/>
  <c r="AW6" i="1"/>
  <c r="BA6" i="1"/>
  <c r="AZ10" i="1"/>
  <c r="BA10" i="1"/>
  <c r="AW17" i="1"/>
  <c r="BA17" i="1"/>
  <c r="AZ12" i="1"/>
  <c r="BA12" i="1"/>
  <c r="AO16" i="1"/>
  <c r="AT16" i="1"/>
  <c r="AS10" i="1"/>
  <c r="AT10" i="1"/>
  <c r="AS5" i="1"/>
  <c r="AT5" i="1"/>
  <c r="AP15" i="1"/>
  <c r="AT15" i="1"/>
  <c r="AP9" i="1"/>
  <c r="AT9" i="1"/>
  <c r="AS13" i="1"/>
  <c r="AT13" i="1"/>
  <c r="AS7" i="1"/>
  <c r="AT7" i="1"/>
  <c r="AP12" i="1"/>
  <c r="AT12" i="1"/>
  <c r="AP4" i="1"/>
  <c r="AT4" i="1"/>
  <c r="AI10" i="1"/>
  <c r="AM10" i="1"/>
  <c r="AL11" i="1"/>
  <c r="AM11" i="1"/>
  <c r="AL9" i="1"/>
  <c r="AM9" i="1"/>
  <c r="AL14" i="1"/>
  <c r="AM14" i="1"/>
  <c r="AL7" i="1"/>
  <c r="AM7" i="1"/>
  <c r="AL16" i="1"/>
  <c r="AM16" i="1"/>
  <c r="AL6" i="1"/>
  <c r="AM6" i="1"/>
  <c r="AL13" i="1"/>
  <c r="AM13" i="1"/>
  <c r="AL5" i="1"/>
  <c r="AM5" i="1"/>
  <c r="AI17" i="1"/>
  <c r="AM17" i="1"/>
  <c r="AL12" i="1"/>
  <c r="AM12" i="1"/>
  <c r="AE5" i="1"/>
  <c r="AF5" i="1"/>
  <c r="AE8" i="1"/>
  <c r="AF8" i="1"/>
  <c r="AA11" i="1"/>
  <c r="AF11" i="1"/>
  <c r="AE14" i="1"/>
  <c r="AF14" i="1"/>
  <c r="AB13" i="1"/>
  <c r="AF13" i="1"/>
  <c r="AB7" i="1"/>
  <c r="AF7" i="1"/>
  <c r="AE6" i="1"/>
  <c r="AF6" i="1"/>
  <c r="BG16" i="1"/>
  <c r="AZ8" i="1"/>
  <c r="BN7" i="1"/>
  <c r="AZ5" i="1"/>
  <c r="AL4" i="1"/>
  <c r="BN12" i="1"/>
  <c r="AZ9" i="1"/>
  <c r="AJ19" i="1"/>
  <c r="S4" i="1" s="1"/>
  <c r="AC19" i="1"/>
  <c r="S3" i="1" s="1"/>
  <c r="BW19" i="1"/>
  <c r="Q10" i="1" s="1"/>
  <c r="AK19" i="1"/>
  <c r="T4" i="1" s="1"/>
  <c r="AG19" i="1"/>
  <c r="Q4" i="1" s="1"/>
  <c r="BM19" i="1"/>
  <c r="T8" i="1" s="1"/>
  <c r="AX19" i="1"/>
  <c r="S6" i="1" s="1"/>
  <c r="BB19" i="1"/>
  <c r="Q7" i="1" s="1"/>
  <c r="AR19" i="1"/>
  <c r="T5" i="1" s="1"/>
  <c r="BP19" i="1"/>
  <c r="Q9" i="1" s="1"/>
  <c r="AD19" i="1"/>
  <c r="T3" i="1" s="1"/>
  <c r="BL19" i="1"/>
  <c r="S8" i="1" s="1"/>
  <c r="BI19" i="1"/>
  <c r="Q8" i="1" s="1"/>
  <c r="BF19" i="1"/>
  <c r="T7" i="1" s="1"/>
  <c r="BT19" i="1"/>
  <c r="T9" i="1" s="1"/>
  <c r="BE19" i="1"/>
  <c r="S7" i="1" s="1"/>
  <c r="BS19" i="1"/>
  <c r="S9" i="1" s="1"/>
  <c r="AQ19" i="1"/>
  <c r="S5" i="1" s="1"/>
  <c r="AY19" i="1"/>
  <c r="T6" i="1" s="1"/>
  <c r="Z19" i="1"/>
  <c r="AU19" i="1"/>
  <c r="Q6" i="1" s="1"/>
  <c r="AN19" i="1"/>
  <c r="Q5" i="1" s="1"/>
  <c r="CA19" i="1"/>
  <c r="T10" i="1" s="1"/>
  <c r="BZ19" i="1"/>
  <c r="S10" i="1" s="1"/>
  <c r="BX16" i="1"/>
  <c r="AH7" i="1"/>
  <c r="AL17" i="1"/>
  <c r="AH17" i="1"/>
  <c r="BY16" i="1"/>
  <c r="AW5" i="1"/>
  <c r="BJ6" i="1"/>
  <c r="AH10" i="1"/>
  <c r="BR17" i="1"/>
  <c r="AB11" i="1"/>
  <c r="BQ17" i="1"/>
  <c r="AB14" i="1"/>
  <c r="AV17" i="1"/>
  <c r="AZ17" i="1"/>
  <c r="BJ5" i="1"/>
  <c r="BY7" i="1"/>
  <c r="AI7" i="1"/>
  <c r="BX7" i="1"/>
  <c r="BK6" i="1"/>
  <c r="AV5" i="1"/>
  <c r="AS17" i="1"/>
  <c r="AP17" i="1"/>
  <c r="AO17" i="1"/>
  <c r="BY14" i="1"/>
  <c r="BX14" i="1"/>
  <c r="AP7" i="1"/>
  <c r="BK12" i="1"/>
  <c r="BX8" i="1"/>
  <c r="AA8" i="1"/>
  <c r="AO7" i="1"/>
  <c r="BG17" i="1"/>
  <c r="BD17" i="1"/>
  <c r="BC17" i="1"/>
  <c r="BY8" i="1"/>
  <c r="AE17" i="1"/>
  <c r="AB17" i="1"/>
  <c r="AA17" i="1"/>
  <c r="CB17" i="1"/>
  <c r="BY17" i="1"/>
  <c r="BX17" i="1"/>
  <c r="BK17" i="1"/>
  <c r="BJ17" i="1"/>
  <c r="BN17" i="1"/>
  <c r="D14" i="1"/>
  <c r="BK7" i="1"/>
  <c r="AV7" i="1"/>
  <c r="BQ8" i="1"/>
  <c r="BK13" i="1"/>
  <c r="AI5" i="1"/>
  <c r="AH5" i="1"/>
  <c r="BQ9" i="1"/>
  <c r="BY13" i="1"/>
  <c r="BG5" i="1"/>
  <c r="AZ6" i="1"/>
  <c r="AL8" i="1"/>
  <c r="BN9" i="1"/>
  <c r="AL15" i="1"/>
  <c r="BN16" i="1"/>
  <c r="BU14" i="1"/>
  <c r="AZ13" i="1"/>
  <c r="BG12" i="1"/>
  <c r="AZ11" i="1"/>
  <c r="AE11" i="1"/>
  <c r="BN10" i="1"/>
  <c r="AL10" i="1"/>
  <c r="AS6" i="1"/>
  <c r="BN5" i="1"/>
  <c r="AZ4" i="1"/>
  <c r="BU4" i="1"/>
  <c r="BY5" i="1"/>
  <c r="BG4" i="1"/>
  <c r="BD5" i="1"/>
  <c r="AV10" i="1"/>
  <c r="BR9" i="1"/>
  <c r="AW9" i="1"/>
  <c r="BK4" i="1"/>
  <c r="AI9" i="1"/>
  <c r="BJ4" i="1"/>
  <c r="AB8" i="1"/>
  <c r="BQ5" i="1"/>
  <c r="BQ14" i="1"/>
  <c r="D11" i="1"/>
  <c r="AH9" i="1"/>
  <c r="AP5" i="1"/>
  <c r="AA14" i="1"/>
  <c r="AO5" i="1"/>
  <c r="AO13" i="1"/>
  <c r="BJ13" i="1"/>
  <c r="AP13" i="1"/>
  <c r="BJ15" i="1"/>
  <c r="BD16" i="1"/>
  <c r="BJ16" i="1"/>
  <c r="BQ15" i="1"/>
  <c r="BK14" i="1"/>
  <c r="BJ12" i="1"/>
  <c r="AH12" i="1"/>
  <c r="AH11" i="1"/>
  <c r="BQ12" i="1"/>
  <c r="BR12" i="1"/>
  <c r="BY11" i="1"/>
  <c r="BX11" i="1"/>
  <c r="BR11" i="1"/>
  <c r="BQ11" i="1"/>
  <c r="AW13" i="1"/>
  <c r="AI13" i="1"/>
  <c r="AV15" i="1"/>
  <c r="BR14" i="1"/>
  <c r="BK11" i="1"/>
  <c r="BR15" i="1"/>
  <c r="BK16" i="1"/>
  <c r="AV13" i="1"/>
  <c r="AI11" i="1"/>
  <c r="AI16" i="1"/>
  <c r="BK10" i="1"/>
  <c r="AH13" i="1"/>
  <c r="BC16" i="1"/>
  <c r="AI14" i="1"/>
  <c r="AI6" i="1"/>
  <c r="BX15" i="1"/>
  <c r="BX12" i="1"/>
  <c r="AH8" i="1"/>
  <c r="BR5" i="1"/>
  <c r="BD12" i="1"/>
  <c r="BQ4" i="1"/>
  <c r="AW16" i="1"/>
  <c r="BR8" i="1"/>
  <c r="BY15" i="1"/>
  <c r="BY12" i="1"/>
  <c r="BK8" i="1"/>
  <c r="BJ14" i="1"/>
  <c r="BK15" i="1"/>
  <c r="AW8" i="1"/>
  <c r="AW4" i="1"/>
  <c r="AV14" i="1"/>
  <c r="BC5" i="1"/>
  <c r="BR4" i="1"/>
  <c r="AW15" i="1"/>
  <c r="AW12" i="1"/>
  <c r="AI4" i="1"/>
  <c r="AH14" i="1"/>
  <c r="BJ9" i="1"/>
  <c r="BX13" i="1"/>
  <c r="BR6" i="1"/>
  <c r="AV4" i="1"/>
  <c r="BQ6" i="1"/>
  <c r="AV16" i="1"/>
  <c r="BJ8" i="1"/>
  <c r="AH4" i="1"/>
  <c r="BC12" i="1"/>
  <c r="AW14" i="1"/>
  <c r="AH16" i="1"/>
  <c r="AV8" i="1"/>
  <c r="AP10" i="1"/>
  <c r="BJ10" i="1"/>
  <c r="AI8" i="1"/>
  <c r="BJ7" i="1"/>
  <c r="AW7" i="1"/>
  <c r="BX9" i="1"/>
  <c r="AV6" i="1"/>
  <c r="BY9" i="1"/>
  <c r="AV9" i="1"/>
  <c r="AH6" i="1"/>
  <c r="AB6" i="1"/>
  <c r="BX6" i="1"/>
  <c r="AP6" i="1"/>
  <c r="BY6" i="1"/>
  <c r="AO6" i="1"/>
  <c r="BC6" i="1"/>
  <c r="AO10" i="1"/>
  <c r="AS3" i="1"/>
  <c r="AP3" i="1"/>
  <c r="AO3" i="1"/>
  <c r="AI12" i="1"/>
  <c r="BD6" i="1"/>
  <c r="BD9" i="1"/>
  <c r="AE13" i="1"/>
  <c r="AA13" i="1"/>
  <c r="AE7" i="1"/>
  <c r="AA7" i="1"/>
  <c r="BU16" i="1"/>
  <c r="BQ16" i="1"/>
  <c r="AS4" i="1"/>
  <c r="AO4" i="1"/>
  <c r="BG10" i="1"/>
  <c r="BD10" i="1"/>
  <c r="BC10" i="1"/>
  <c r="AW11" i="1"/>
  <c r="AV12" i="1"/>
  <c r="AB5" i="1"/>
  <c r="BC9" i="1"/>
  <c r="AE12" i="1"/>
  <c r="AB12" i="1"/>
  <c r="AA12" i="1"/>
  <c r="BG8" i="1"/>
  <c r="BC8" i="1"/>
  <c r="BN3" i="1"/>
  <c r="BK3" i="1"/>
  <c r="BJ3" i="1"/>
  <c r="BD15" i="1"/>
  <c r="AS14" i="1"/>
  <c r="AP14" i="1"/>
  <c r="AO14" i="1"/>
  <c r="AS8" i="1"/>
  <c r="AP8" i="1"/>
  <c r="AO8" i="1"/>
  <c r="BU10" i="1"/>
  <c r="BQ10" i="1"/>
  <c r="CB3" i="1"/>
  <c r="BY3" i="1"/>
  <c r="BX3" i="1"/>
  <c r="BY10" i="1"/>
  <c r="BY4" i="1"/>
  <c r="BX5" i="1"/>
  <c r="AA5" i="1"/>
  <c r="AS15" i="1"/>
  <c r="AO15" i="1"/>
  <c r="AS9" i="1"/>
  <c r="AO9" i="1"/>
  <c r="BG7" i="1"/>
  <c r="BC7" i="1"/>
  <c r="BD7" i="1"/>
  <c r="BJ11" i="1"/>
  <c r="AE10" i="1"/>
  <c r="AA10" i="1"/>
  <c r="AS16" i="1"/>
  <c r="AP16" i="1"/>
  <c r="BG3" i="1"/>
  <c r="BD3" i="1"/>
  <c r="BC3" i="1"/>
  <c r="AW10" i="1"/>
  <c r="AV11" i="1"/>
  <c r="BC15" i="1"/>
  <c r="BC4" i="1"/>
  <c r="BU13" i="1"/>
  <c r="BQ13" i="1"/>
  <c r="BU7" i="1"/>
  <c r="BQ7" i="1"/>
  <c r="AE4" i="1"/>
  <c r="AB4" i="1"/>
  <c r="AA4" i="1"/>
  <c r="AA6" i="1"/>
  <c r="BG11" i="1"/>
  <c r="BC11" i="1"/>
  <c r="BG13" i="1"/>
  <c r="BC13" i="1"/>
  <c r="BD13" i="1"/>
  <c r="BU3" i="1"/>
  <c r="BR3" i="1"/>
  <c r="BQ3" i="1"/>
  <c r="AZ3" i="1"/>
  <c r="AW3" i="1"/>
  <c r="AV3" i="1"/>
  <c r="BX10" i="1"/>
  <c r="BX4" i="1"/>
  <c r="BR10" i="1"/>
  <c r="AE15" i="1"/>
  <c r="AB15" i="1"/>
  <c r="AA15" i="1"/>
  <c r="AE9" i="1"/>
  <c r="AB9" i="1"/>
  <c r="AA9" i="1"/>
  <c r="AI3" i="1"/>
  <c r="AH3" i="1"/>
  <c r="AB10" i="1"/>
  <c r="AS11" i="1"/>
  <c r="AP11" i="1"/>
  <c r="AO11" i="1"/>
  <c r="BG14" i="1"/>
  <c r="BC14" i="1"/>
  <c r="AE3" i="1"/>
  <c r="AB3" i="1"/>
  <c r="AA3" i="1"/>
  <c r="AS12" i="1"/>
  <c r="AO12" i="1"/>
  <c r="A6" i="1"/>
  <c r="B6" i="1" s="1"/>
  <c r="AL3" i="1"/>
  <c r="BV19" i="1" l="1"/>
  <c r="W9" i="1" s="1"/>
  <c r="CC19" i="1"/>
  <c r="W10" i="1" s="1"/>
  <c r="BH19" i="1"/>
  <c r="W7" i="1" s="1"/>
  <c r="BO19" i="1"/>
  <c r="W8" i="1" s="1"/>
  <c r="AT19" i="1"/>
  <c r="W5" i="1" s="1"/>
  <c r="BA19" i="1"/>
  <c r="W6" i="1" s="1"/>
  <c r="AM19" i="1"/>
  <c r="W4" i="1" s="1"/>
  <c r="AF19" i="1"/>
  <c r="W3" i="1" s="1"/>
  <c r="AL19" i="1"/>
  <c r="U4" i="1" s="1"/>
  <c r="BD19" i="1"/>
  <c r="AV19" i="1"/>
  <c r="AI19" i="1"/>
  <c r="AH19" i="1"/>
  <c r="AW19" i="1"/>
  <c r="BG19" i="1"/>
  <c r="U7" i="1" s="1"/>
  <c r="AZ19" i="1"/>
  <c r="U6" i="1" s="1"/>
  <c r="AA19" i="1"/>
  <c r="BQ19" i="1"/>
  <c r="AB19" i="1"/>
  <c r="BR19" i="1"/>
  <c r="AE19" i="1"/>
  <c r="U3" i="1" s="1"/>
  <c r="BX19" i="1"/>
  <c r="BU19" i="1"/>
  <c r="U9" i="1" s="1"/>
  <c r="BJ19" i="1"/>
  <c r="BY19" i="1"/>
  <c r="BK19" i="1"/>
  <c r="CB19" i="1"/>
  <c r="U10" i="1" s="1"/>
  <c r="BN19" i="1"/>
  <c r="U8" i="1" s="1"/>
  <c r="AO19" i="1"/>
  <c r="AP19" i="1"/>
  <c r="AS19" i="1"/>
  <c r="U5" i="1" s="1"/>
  <c r="BC19" i="1"/>
  <c r="D15" i="1"/>
  <c r="D13" i="1"/>
  <c r="D12" i="1"/>
  <c r="A7" i="1"/>
  <c r="B7" i="1" s="1"/>
  <c r="D16" i="1" l="1"/>
  <c r="A8" i="1"/>
  <c r="B8" i="1" s="1"/>
  <c r="A9" i="1" l="1"/>
  <c r="B9" i="1" s="1"/>
  <c r="A10" i="1" l="1"/>
  <c r="B10" i="1" s="1"/>
  <c r="Q3" i="1"/>
  <c r="A11" i="1" l="1"/>
  <c r="B11" i="1" s="1"/>
  <c r="V10" i="1"/>
  <c r="V9" i="1"/>
  <c r="V8" i="1"/>
  <c r="V7" i="1"/>
  <c r="V6" i="1"/>
  <c r="V5" i="1"/>
  <c r="V4" i="1"/>
  <c r="V3" i="1"/>
  <c r="D3" i="1"/>
  <c r="R4" i="1" l="1"/>
  <c r="R10" i="1"/>
  <c r="R9" i="1"/>
  <c r="R8" i="1"/>
  <c r="R5" i="1"/>
  <c r="R6" i="1"/>
  <c r="R7" i="1"/>
  <c r="R3" i="1"/>
  <c r="A12" i="1"/>
  <c r="B12" i="1" s="1"/>
  <c r="A13" i="1" l="1"/>
  <c r="B13" i="1" s="1"/>
  <c r="A14" i="1" l="1"/>
  <c r="B14" i="1" s="1"/>
  <c r="A15" i="1" l="1"/>
  <c r="B15" i="1" s="1"/>
  <c r="A16" i="1" l="1"/>
  <c r="B16" i="1" l="1"/>
  <c r="A17" i="1"/>
  <c r="B17" i="1" l="1"/>
</calcChain>
</file>

<file path=xl/sharedStrings.xml><?xml version="1.0" encoding="utf-8"?>
<sst xmlns="http://schemas.openxmlformats.org/spreadsheetml/2006/main" count="171" uniqueCount="61">
  <si>
    <t>Game #</t>
  </si>
  <si>
    <t>Round</t>
  </si>
  <si>
    <t>Day</t>
  </si>
  <si>
    <t>Date</t>
  </si>
  <si>
    <t>Time</t>
  </si>
  <si>
    <t>Visitor</t>
  </si>
  <si>
    <t>Score</t>
  </si>
  <si>
    <t>Home</t>
  </si>
  <si>
    <t>Host</t>
  </si>
  <si>
    <t>Umpires</t>
  </si>
  <si>
    <t>Local</t>
  </si>
  <si>
    <t>Team</t>
  </si>
  <si>
    <t>W</t>
  </si>
  <si>
    <t>L</t>
  </si>
  <si>
    <t>T</t>
  </si>
  <si>
    <t>Points</t>
  </si>
  <si>
    <t>G</t>
  </si>
  <si>
    <t>Totals</t>
  </si>
  <si>
    <t>H</t>
  </si>
  <si>
    <t>A</t>
  </si>
  <si>
    <t>HOST</t>
  </si>
  <si>
    <t>vs</t>
  </si>
  <si>
    <t>STANDINGS</t>
  </si>
  <si>
    <t>B1</t>
  </si>
  <si>
    <t>BLUE</t>
  </si>
  <si>
    <t>B2</t>
  </si>
  <si>
    <t>B3</t>
  </si>
  <si>
    <t>BLUE CHAMPION</t>
  </si>
  <si>
    <t>R1</t>
  </si>
  <si>
    <t>R2</t>
  </si>
  <si>
    <t>R3</t>
  </si>
  <si>
    <t>RED CHAMPION</t>
  </si>
  <si>
    <t>BYE</t>
  </si>
  <si>
    <t>Tie Breakers:</t>
  </si>
  <si>
    <t>1) Head-to-head</t>
  </si>
  <si>
    <t>2) Runs Allowed</t>
  </si>
  <si>
    <t>3) Coin Flip (D27)</t>
  </si>
  <si>
    <t>BB-910</t>
  </si>
  <si>
    <t>Coventry</t>
  </si>
  <si>
    <t>Berwyn-Paoli</t>
  </si>
  <si>
    <t>Chester Valley</t>
  </si>
  <si>
    <t>Radnor-Wayne</t>
  </si>
  <si>
    <t>Great Valley</t>
  </si>
  <si>
    <t>Lower Perk</t>
  </si>
  <si>
    <t>N/A</t>
  </si>
  <si>
    <t>RA</t>
  </si>
  <si>
    <t>1st</t>
  </si>
  <si>
    <t>2nd</t>
  </si>
  <si>
    <t>3rd</t>
  </si>
  <si>
    <t>4th</t>
  </si>
  <si>
    <t>5th</t>
  </si>
  <si>
    <t>6th</t>
  </si>
  <si>
    <t>#4 Chester Valley</t>
  </si>
  <si>
    <t>#1 Lower Perk</t>
  </si>
  <si>
    <t>#3 Berwyn-Paoli</t>
  </si>
  <si>
    <t>#2 Radnor-Wayne</t>
  </si>
  <si>
    <t>#5 Coventry</t>
  </si>
  <si>
    <t>#6 Great Valley</t>
  </si>
  <si>
    <t>D27 Umpires</t>
  </si>
  <si>
    <t>Record: 7-0</t>
  </si>
  <si>
    <t>Record: 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</si>
</sst>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787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8" fontId="0" fillId="7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8" borderId="1" xfId="0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8" fontId="0" fillId="8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18" fontId="0" fillId="9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0" fillId="10" borderId="1" xfId="0" applyFill="1" applyBorder="1" applyAlignment="1">
      <alignment horizontal="center" vertical="center"/>
    </xf>
    <xf numFmtId="18" fontId="0" fillId="10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7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012D-6AC3-4DC7-AD3A-9CDA3710611C}">
  <sheetPr>
    <pageSetUpPr fitToPage="1"/>
  </sheetPr>
  <dimension ref="A1:CC31"/>
  <sheetViews>
    <sheetView tabSelected="1" zoomScaleNormal="100" workbookViewId="0">
      <selection activeCell="H24" sqref="H24"/>
    </sheetView>
  </sheetViews>
  <sheetFormatPr defaultColWidth="9.140625" defaultRowHeight="15" x14ac:dyDescent="0.25"/>
  <cols>
    <col min="1" max="1" width="3.7109375" style="1" customWidth="1"/>
    <col min="2" max="2" width="10.7109375" style="1" customWidth="1"/>
    <col min="3" max="3" width="6.7109375" style="1" bestFit="1" customWidth="1"/>
    <col min="4" max="4" width="5.7109375" style="1" customWidth="1"/>
    <col min="5" max="5" width="12.7109375" style="1" customWidth="1"/>
    <col min="6" max="6" width="10.7109375" style="1" customWidth="1"/>
    <col min="7" max="7" width="1.7109375" style="1" customWidth="1"/>
    <col min="8" max="8" width="20.7109375" style="1" customWidth="1"/>
    <col min="9" max="9" width="5.85546875" style="1" bestFit="1" customWidth="1"/>
    <col min="10" max="10" width="5.85546875" style="1" customWidth="1"/>
    <col min="11" max="11" width="20.7109375" style="1" customWidth="1"/>
    <col min="12" max="12" width="5.85546875" style="1" bestFit="1" customWidth="1"/>
    <col min="13" max="13" width="18.7109375" style="1" customWidth="1"/>
    <col min="14" max="14" width="14.7109375" style="1" customWidth="1"/>
    <col min="15" max="15" width="4.7109375" style="1" customWidth="1"/>
    <col min="16" max="16" width="20.7109375" style="1" customWidth="1"/>
    <col min="17" max="17" width="3.7109375" style="1" customWidth="1"/>
    <col min="18" max="18" width="5.7109375" style="1" customWidth="1"/>
    <col min="19" max="21" width="3.7109375" style="1" customWidth="1"/>
    <col min="22" max="22" width="5.7109375" style="1" customWidth="1"/>
    <col min="23" max="24" width="4.7109375" style="1" customWidth="1"/>
    <col min="25" max="25" width="4.7109375" style="1" hidden="1" customWidth="1"/>
    <col min="26" max="81" width="2.7109375" style="1" hidden="1" customWidth="1"/>
    <col min="82" max="16384" width="9.140625" style="1"/>
  </cols>
  <sheetData>
    <row r="1" spans="1:81" s="7" customFormat="1" x14ac:dyDescent="0.25">
      <c r="B1" s="7" t="s">
        <v>37</v>
      </c>
      <c r="P1" s="43" t="s">
        <v>22</v>
      </c>
      <c r="Q1" s="43"/>
      <c r="R1" s="43"/>
      <c r="S1" s="43"/>
      <c r="T1" s="43"/>
      <c r="U1" s="43"/>
      <c r="V1" s="43"/>
      <c r="W1" s="43"/>
      <c r="Z1" s="44" t="str">
        <f>+P3</f>
        <v>Berwyn-Paoli</v>
      </c>
      <c r="AA1" s="44"/>
      <c r="AB1" s="44"/>
      <c r="AC1" s="44"/>
      <c r="AD1" s="44"/>
      <c r="AE1" s="44"/>
      <c r="AF1" s="44"/>
      <c r="AG1" s="38" t="str">
        <f>+P4</f>
        <v>Chester Valley</v>
      </c>
      <c r="AH1" s="38"/>
      <c r="AI1" s="38"/>
      <c r="AJ1" s="38"/>
      <c r="AK1" s="38"/>
      <c r="AL1" s="38"/>
      <c r="AM1" s="38"/>
      <c r="AN1" s="39" t="str">
        <f>+P5</f>
        <v>Coventry</v>
      </c>
      <c r="AO1" s="39"/>
      <c r="AP1" s="39"/>
      <c r="AQ1" s="39"/>
      <c r="AR1" s="39"/>
      <c r="AS1" s="39"/>
      <c r="AT1" s="39"/>
      <c r="AU1" s="40" t="str">
        <f>+P6</f>
        <v>Great Valley</v>
      </c>
      <c r="AV1" s="40"/>
      <c r="AW1" s="40"/>
      <c r="AX1" s="40"/>
      <c r="AY1" s="40"/>
      <c r="AZ1" s="40"/>
      <c r="BA1" s="40"/>
      <c r="BB1" s="44" t="str">
        <f>+P7</f>
        <v>Lower Perk</v>
      </c>
      <c r="BC1" s="44"/>
      <c r="BD1" s="44"/>
      <c r="BE1" s="44"/>
      <c r="BF1" s="44"/>
      <c r="BG1" s="44"/>
      <c r="BH1" s="44"/>
      <c r="BI1" s="38" t="str">
        <f>+P8</f>
        <v>Radnor-Wayne</v>
      </c>
      <c r="BJ1" s="38"/>
      <c r="BK1" s="38"/>
      <c r="BL1" s="38"/>
      <c r="BM1" s="38"/>
      <c r="BN1" s="38"/>
      <c r="BO1" s="38"/>
      <c r="BP1" s="39" t="str">
        <f>+P9</f>
        <v>N/A</v>
      </c>
      <c r="BQ1" s="39"/>
      <c r="BR1" s="39"/>
      <c r="BS1" s="39"/>
      <c r="BT1" s="39"/>
      <c r="BU1" s="39"/>
      <c r="BV1" s="39"/>
      <c r="BW1" s="40" t="str">
        <f>+P10</f>
        <v>N/A</v>
      </c>
      <c r="BX1" s="40"/>
      <c r="BY1" s="40"/>
      <c r="BZ1" s="40"/>
      <c r="CA1" s="40"/>
      <c r="CB1" s="40"/>
      <c r="CC1" s="40"/>
    </row>
    <row r="2" spans="1:81" s="7" customFormat="1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/>
      <c r="H2" s="2" t="s">
        <v>5</v>
      </c>
      <c r="I2" s="2" t="s">
        <v>6</v>
      </c>
      <c r="J2" s="2"/>
      <c r="K2" s="2" t="s">
        <v>7</v>
      </c>
      <c r="L2" s="2" t="s">
        <v>6</v>
      </c>
      <c r="M2" s="2" t="s">
        <v>8</v>
      </c>
      <c r="N2" s="2" t="s">
        <v>9</v>
      </c>
      <c r="P2" s="2" t="s">
        <v>11</v>
      </c>
      <c r="Q2" s="2" t="s">
        <v>16</v>
      </c>
      <c r="R2" s="2" t="s">
        <v>20</v>
      </c>
      <c r="S2" s="2" t="s">
        <v>12</v>
      </c>
      <c r="T2" s="2" t="s">
        <v>13</v>
      </c>
      <c r="U2" s="2" t="s">
        <v>14</v>
      </c>
      <c r="V2" s="25" t="s">
        <v>15</v>
      </c>
      <c r="W2" s="32" t="s">
        <v>45</v>
      </c>
      <c r="Z2" s="9" t="s">
        <v>16</v>
      </c>
      <c r="AA2" s="9" t="s">
        <v>18</v>
      </c>
      <c r="AB2" s="9" t="s">
        <v>19</v>
      </c>
      <c r="AC2" s="9" t="s">
        <v>12</v>
      </c>
      <c r="AD2" s="9" t="s">
        <v>13</v>
      </c>
      <c r="AE2" s="9" t="s">
        <v>14</v>
      </c>
      <c r="AF2" s="33" t="s">
        <v>45</v>
      </c>
      <c r="AG2" s="8" t="str">
        <f t="shared" ref="AG2:AL2" si="0">+Z2</f>
        <v>G</v>
      </c>
      <c r="AH2" s="8" t="str">
        <f t="shared" si="0"/>
        <v>H</v>
      </c>
      <c r="AI2" s="8" t="str">
        <f t="shared" si="0"/>
        <v>A</v>
      </c>
      <c r="AJ2" s="8" t="str">
        <f t="shared" si="0"/>
        <v>W</v>
      </c>
      <c r="AK2" s="8" t="str">
        <f t="shared" si="0"/>
        <v>L</v>
      </c>
      <c r="AL2" s="8" t="str">
        <f t="shared" si="0"/>
        <v>T</v>
      </c>
      <c r="AM2" s="29" t="s">
        <v>45</v>
      </c>
      <c r="AN2" s="10" t="str">
        <f t="shared" ref="AN2:AS2" si="1">+AG2</f>
        <v>G</v>
      </c>
      <c r="AO2" s="10" t="str">
        <f t="shared" si="1"/>
        <v>H</v>
      </c>
      <c r="AP2" s="10" t="str">
        <f t="shared" si="1"/>
        <v>A</v>
      </c>
      <c r="AQ2" s="10" t="str">
        <f t="shared" si="1"/>
        <v>W</v>
      </c>
      <c r="AR2" s="10" t="str">
        <f t="shared" si="1"/>
        <v>L</v>
      </c>
      <c r="AS2" s="10" t="str">
        <f t="shared" si="1"/>
        <v>T</v>
      </c>
      <c r="AT2" s="30" t="s">
        <v>45</v>
      </c>
      <c r="AU2" s="11" t="str">
        <f t="shared" ref="AU2:AZ2" si="2">+AN2</f>
        <v>G</v>
      </c>
      <c r="AV2" s="11" t="str">
        <f t="shared" si="2"/>
        <v>H</v>
      </c>
      <c r="AW2" s="11" t="str">
        <f t="shared" si="2"/>
        <v>A</v>
      </c>
      <c r="AX2" s="11" t="str">
        <f t="shared" si="2"/>
        <v>W</v>
      </c>
      <c r="AY2" s="11" t="str">
        <f t="shared" si="2"/>
        <v>L</v>
      </c>
      <c r="AZ2" s="11" t="str">
        <f t="shared" si="2"/>
        <v>T</v>
      </c>
      <c r="BA2" s="31" t="s">
        <v>45</v>
      </c>
      <c r="BB2" s="9" t="str">
        <f t="shared" ref="BB2:BG2" si="3">+AU2</f>
        <v>G</v>
      </c>
      <c r="BC2" s="9" t="str">
        <f t="shared" si="3"/>
        <v>H</v>
      </c>
      <c r="BD2" s="9" t="str">
        <f t="shared" si="3"/>
        <v>A</v>
      </c>
      <c r="BE2" s="9" t="str">
        <f t="shared" si="3"/>
        <v>W</v>
      </c>
      <c r="BF2" s="9" t="str">
        <f t="shared" si="3"/>
        <v>L</v>
      </c>
      <c r="BG2" s="9" t="str">
        <f t="shared" si="3"/>
        <v>T</v>
      </c>
      <c r="BH2" s="33" t="s">
        <v>45</v>
      </c>
      <c r="BI2" s="8" t="str">
        <f t="shared" ref="BI2:BN2" si="4">+BB2</f>
        <v>G</v>
      </c>
      <c r="BJ2" s="8" t="str">
        <f t="shared" si="4"/>
        <v>H</v>
      </c>
      <c r="BK2" s="8" t="str">
        <f t="shared" si="4"/>
        <v>A</v>
      </c>
      <c r="BL2" s="8" t="str">
        <f t="shared" si="4"/>
        <v>W</v>
      </c>
      <c r="BM2" s="8" t="str">
        <f t="shared" si="4"/>
        <v>L</v>
      </c>
      <c r="BN2" s="8" t="str">
        <f t="shared" si="4"/>
        <v>T</v>
      </c>
      <c r="BO2" s="29" t="s">
        <v>45</v>
      </c>
      <c r="BP2" s="10" t="str">
        <f t="shared" ref="BP2:BU2" si="5">+BI2</f>
        <v>G</v>
      </c>
      <c r="BQ2" s="10" t="str">
        <f t="shared" si="5"/>
        <v>H</v>
      </c>
      <c r="BR2" s="10" t="str">
        <f t="shared" si="5"/>
        <v>A</v>
      </c>
      <c r="BS2" s="10" t="str">
        <f t="shared" si="5"/>
        <v>W</v>
      </c>
      <c r="BT2" s="10" t="str">
        <f t="shared" si="5"/>
        <v>L</v>
      </c>
      <c r="BU2" s="10" t="str">
        <f t="shared" si="5"/>
        <v>T</v>
      </c>
      <c r="BV2" s="30" t="s">
        <v>45</v>
      </c>
      <c r="BW2" s="11" t="str">
        <f t="shared" ref="BW2:CB2" si="6">+BP2</f>
        <v>G</v>
      </c>
      <c r="BX2" s="11" t="str">
        <f t="shared" si="6"/>
        <v>H</v>
      </c>
      <c r="BY2" s="11" t="str">
        <f t="shared" si="6"/>
        <v>A</v>
      </c>
      <c r="BZ2" s="11" t="str">
        <f t="shared" si="6"/>
        <v>W</v>
      </c>
      <c r="CA2" s="11" t="str">
        <f t="shared" si="6"/>
        <v>L</v>
      </c>
      <c r="CB2" s="11" t="str">
        <f t="shared" si="6"/>
        <v>T</v>
      </c>
      <c r="CC2" s="31" t="s">
        <v>45</v>
      </c>
    </row>
    <row r="3" spans="1:81" x14ac:dyDescent="0.25">
      <c r="A3" s="3">
        <v>1</v>
      </c>
      <c r="B3" s="3" t="str">
        <f>_xlfn.CONCAT($B$1,"-",A3)</f>
        <v>BB-910-1</v>
      </c>
      <c r="C3" s="3">
        <v>1</v>
      </c>
      <c r="D3" s="4">
        <f>+E3</f>
        <v>44387</v>
      </c>
      <c r="E3" s="5">
        <v>44387</v>
      </c>
      <c r="F3" s="6">
        <v>0.44791666666666669</v>
      </c>
      <c r="G3" s="6"/>
      <c r="H3" s="3" t="s">
        <v>39</v>
      </c>
      <c r="I3" s="3">
        <v>14</v>
      </c>
      <c r="J3" s="3" t="s">
        <v>21</v>
      </c>
      <c r="K3" s="3" t="s">
        <v>38</v>
      </c>
      <c r="L3" s="3">
        <v>13</v>
      </c>
      <c r="M3" s="3" t="s">
        <v>40</v>
      </c>
      <c r="N3" s="3" t="s">
        <v>10</v>
      </c>
      <c r="P3" s="3" t="s">
        <v>39</v>
      </c>
      <c r="Q3" s="3">
        <f>+Z19</f>
        <v>5</v>
      </c>
      <c r="R3" s="3">
        <f t="shared" ref="R3:R10" si="7">COUNTIF(M$3:M$19,P3)</f>
        <v>2</v>
      </c>
      <c r="S3" s="3">
        <f>+AC19</f>
        <v>2</v>
      </c>
      <c r="T3" s="3">
        <f>+AD19</f>
        <v>3</v>
      </c>
      <c r="U3" s="3">
        <f>+AE19</f>
        <v>0</v>
      </c>
      <c r="V3" s="3">
        <f t="shared" ref="V3:V10" si="8">+S3*2+U3</f>
        <v>4</v>
      </c>
      <c r="W3" s="3">
        <f>+AF19</f>
        <v>57</v>
      </c>
      <c r="X3" s="1" t="s">
        <v>48</v>
      </c>
      <c r="Z3" s="9">
        <f>IF(OR($H3=Z$1,$K3=Z$1),1,0)</f>
        <v>1</v>
      </c>
      <c r="AA3" s="9">
        <f>IF(AND(Z3=1,$K3=Z$1),1,0)</f>
        <v>0</v>
      </c>
      <c r="AB3" s="9">
        <f>IF(AND(Z3=1,$H3=Z$1),1,0)</f>
        <v>1</v>
      </c>
      <c r="AC3" s="9">
        <f>IF(OR(AND($H3=Z$1,$I3&gt;$L3),AND($K3=Z$1,$I3&lt;$L3)),1,0)</f>
        <v>1</v>
      </c>
      <c r="AD3" s="9">
        <f>IF(OR(AND($H3=Z$1,$I3&lt;$L3),AND($K3=Z$1,$I3&gt;$L3)),1,0)</f>
        <v>0</v>
      </c>
      <c r="AE3" s="9">
        <f t="shared" ref="AE3:AE17" si="9">IF(AND(Z3=1,$I3+$L3&gt;0),1-SUM(AC3:AD3),0)</f>
        <v>0</v>
      </c>
      <c r="AF3" s="33">
        <f>IF(Z3=1,IF($H3=Z$1,$L3,$I3),0)</f>
        <v>13</v>
      </c>
      <c r="AG3" s="8">
        <f>IF(OR($H3=AG$1,$K3=AG$1),1,0)</f>
        <v>0</v>
      </c>
      <c r="AH3" s="8">
        <f>IF(AND(AG3=1,$K3=AG$1),1,0)</f>
        <v>0</v>
      </c>
      <c r="AI3" s="8">
        <f>IF(AND(AG3=1,$H3=AG$1),1,0)</f>
        <v>0</v>
      </c>
      <c r="AJ3" s="8">
        <f>IF(OR(AND($H3=AG$1,$I3&gt;$L3),AND($K3=AG$1,$I3&lt;$L3)),1,0)</f>
        <v>0</v>
      </c>
      <c r="AK3" s="8">
        <f>IF(OR(AND($H3=AG$1,$I3&lt;$L3),AND($K3=AG$1,$I3&gt;$L3)),1,0)</f>
        <v>0</v>
      </c>
      <c r="AL3" s="8">
        <f t="shared" ref="AL3:AL17" si="10">IF(AND(AG3=1,$I3+$L3&gt;0),1-SUM(AJ3:AK3),0)</f>
        <v>0</v>
      </c>
      <c r="AM3" s="29">
        <f>IF(AG3=1,IF($H3=AG$1,$L3,$I3),0)</f>
        <v>0</v>
      </c>
      <c r="AN3" s="10">
        <f>IF(OR($H3=AN$1,$K3=AN$1),1,0)</f>
        <v>1</v>
      </c>
      <c r="AO3" s="10">
        <f>IF(AND(AN3=1,$K3=AN$1),1,0)</f>
        <v>1</v>
      </c>
      <c r="AP3" s="10">
        <f>IF(AND(AN3=1,$H3=AN$1),1,0)</f>
        <v>0</v>
      </c>
      <c r="AQ3" s="10">
        <f>IF(OR(AND($H3=AN$1,$I3&gt;$L3),AND($K3=AN$1,$I3&lt;$L3)),1,0)</f>
        <v>0</v>
      </c>
      <c r="AR3" s="10">
        <f>IF(OR(AND($H3=AN$1,$I3&lt;$L3),AND($K3=AN$1,$I3&gt;$L3)),1,0)</f>
        <v>1</v>
      </c>
      <c r="AS3" s="10">
        <f t="shared" ref="AS3:AS17" si="11">IF(AND(AN3=1,$I3+$L3&gt;0),1-SUM(AQ3:AR3),0)</f>
        <v>0</v>
      </c>
      <c r="AT3" s="30">
        <f>IF(AN3=1,IF($H3=AN$1,$L3,$I3),0)</f>
        <v>14</v>
      </c>
      <c r="AU3" s="11">
        <f>IF(OR($H3=AU$1,$K3=AU$1),1,0)</f>
        <v>0</v>
      </c>
      <c r="AV3" s="11">
        <f>IF(AND(AU3=1,$K3=AU$1),1,0)</f>
        <v>0</v>
      </c>
      <c r="AW3" s="11">
        <f>IF(AND(AU3=1,$H3=AU$1),1,0)</f>
        <v>0</v>
      </c>
      <c r="AX3" s="11">
        <f>IF(OR(AND($H3=AU$1,$I3&gt;$L3),AND($K3=AU$1,$I3&lt;$L3)),1,0)</f>
        <v>0</v>
      </c>
      <c r="AY3" s="11">
        <f>IF(OR(AND($H3=AU$1,$I3&lt;$L3),AND($K3=AU$1,$I3&gt;$L3)),1,0)</f>
        <v>0</v>
      </c>
      <c r="AZ3" s="11">
        <f t="shared" ref="AZ3:AZ17" si="12">IF(AND(AU3=1,$I3+$L3&gt;0),1-SUM(AX3:AY3),0)</f>
        <v>0</v>
      </c>
      <c r="BA3" s="31">
        <f>IF(AU3=1,IF($H3=AU$1,$L3,$I3),0)</f>
        <v>0</v>
      </c>
      <c r="BB3" s="9">
        <f>IF(OR($H3=BB$1,$K3=BB$1),1,0)</f>
        <v>0</v>
      </c>
      <c r="BC3" s="9">
        <f>IF(AND(BB3=1,$K3=BB$1),1,0)</f>
        <v>0</v>
      </c>
      <c r="BD3" s="9">
        <f>IF(AND(BB3=1,$H3=BB$1),1,0)</f>
        <v>0</v>
      </c>
      <c r="BE3" s="9">
        <f>IF(OR(AND($H3=BB$1,$I3&gt;$L3),AND($K3=BB$1,$I3&lt;$L3)),1,0)</f>
        <v>0</v>
      </c>
      <c r="BF3" s="9">
        <f>IF(OR(AND($H3=BB$1,$I3&lt;$L3),AND($K3=BB$1,$I3&gt;$L3)),1,0)</f>
        <v>0</v>
      </c>
      <c r="BG3" s="9">
        <f t="shared" ref="BG3:BG17" si="13">IF(AND(BB3=1,$I3+$L3&gt;0),1-SUM(BE3:BF3),0)</f>
        <v>0</v>
      </c>
      <c r="BH3" s="33">
        <f>IF(BB3=1,IF($H3=BB$1,$L3,$I3),0)</f>
        <v>0</v>
      </c>
      <c r="BI3" s="8">
        <f>IF(OR($H3=BI$1,$K3=BI$1),1,0)</f>
        <v>0</v>
      </c>
      <c r="BJ3" s="8">
        <f>IF(AND(BI3=1,$K3=BI$1),1,0)</f>
        <v>0</v>
      </c>
      <c r="BK3" s="8">
        <f>IF(AND(BI3=1,$H3=BI$1),1,0)</f>
        <v>0</v>
      </c>
      <c r="BL3" s="8">
        <f>IF(OR(AND($H3=BI$1,$I3&gt;$L3),AND($K3=BI$1,$I3&lt;$L3)),1,0)</f>
        <v>0</v>
      </c>
      <c r="BM3" s="8">
        <f>IF(OR(AND($H3=BI$1,$I3&lt;$L3),AND($K3=BI$1,$I3&gt;$L3)),1,0)</f>
        <v>0</v>
      </c>
      <c r="BN3" s="8">
        <f t="shared" ref="BN3:BN17" si="14">IF(AND(BI3=1,$I3+$L3&gt;0),1-SUM(BL3:BM3),0)</f>
        <v>0</v>
      </c>
      <c r="BO3" s="29">
        <f>IF(BI3=1,IF($H3=BI$1,$L3,$I3),0)</f>
        <v>0</v>
      </c>
      <c r="BP3" s="10">
        <f>IF(OR($H3=BP$1,$K3=BP$1),1,0)</f>
        <v>0</v>
      </c>
      <c r="BQ3" s="10">
        <f>IF(AND(BP3=1,$K3=BP$1),1,0)</f>
        <v>0</v>
      </c>
      <c r="BR3" s="10">
        <f>IF(AND(BP3=1,$H3=BP$1),1,0)</f>
        <v>0</v>
      </c>
      <c r="BS3" s="10">
        <f>IF(OR(AND($H3=BP$1,$I3&gt;$L3),AND($K3=BP$1,$I3&lt;$L3)),1,0)</f>
        <v>0</v>
      </c>
      <c r="BT3" s="10">
        <f>IF(OR(AND($H3=BP$1,$I3&lt;$L3),AND($K3=BP$1,$I3&gt;$L3)),1,0)</f>
        <v>0</v>
      </c>
      <c r="BU3" s="10">
        <f t="shared" ref="BU3:BU17" si="15">IF(AND(BP3=1,$I3+$L3&gt;0),1-SUM(BS3:BT3),0)</f>
        <v>0</v>
      </c>
      <c r="BV3" s="30">
        <f>IF(BP3=1,IF($H3=BP$1,$L3,$I3),0)</f>
        <v>0</v>
      </c>
      <c r="BW3" s="11">
        <f>IF(OR($H3=BW$1,$K3=BW$1),1,0)</f>
        <v>0</v>
      </c>
      <c r="BX3" s="11">
        <f>IF(AND(BW3=1,$K3=BW$1),1,0)</f>
        <v>0</v>
      </c>
      <c r="BY3" s="11">
        <f>IF(AND(BW3=1,$H3=BW$1),1,0)</f>
        <v>0</v>
      </c>
      <c r="BZ3" s="11">
        <f>IF(OR(AND($H3=BW$1,$I3&gt;$L3),AND($K3=BW$1,$I3&lt;$L3)),1,0)</f>
        <v>0</v>
      </c>
      <c r="CA3" s="11">
        <f>IF(OR(AND($H3=BW$1,$I3&lt;$L3),AND($K3=BW$1,$I3&gt;$L3)),1,0)</f>
        <v>0</v>
      </c>
      <c r="CB3" s="11">
        <f t="shared" ref="CB3:CB17" si="16">IF(AND(BW3=1,$I3+$L3&gt;0),1-SUM(BZ3:CA3),0)</f>
        <v>0</v>
      </c>
      <c r="CC3" s="31">
        <f>IF(BW3=1,IF($H3=BW$1,$L3,$I3),0)</f>
        <v>0</v>
      </c>
    </row>
    <row r="4" spans="1:81" x14ac:dyDescent="0.25">
      <c r="A4" s="3">
        <f>+A3+1</f>
        <v>2</v>
      </c>
      <c r="B4" s="3" t="str">
        <f t="shared" ref="B4:B17" si="17">_xlfn.CONCAT($B$1,"-",A4)</f>
        <v>BB-910-2</v>
      </c>
      <c r="C4" s="3">
        <v>1</v>
      </c>
      <c r="D4" s="4">
        <f>+E4</f>
        <v>44387</v>
      </c>
      <c r="E4" s="5">
        <v>44387</v>
      </c>
      <c r="F4" s="6">
        <v>0.54166666666666663</v>
      </c>
      <c r="G4" s="6"/>
      <c r="H4" s="3" t="s">
        <v>43</v>
      </c>
      <c r="I4" s="3">
        <v>8</v>
      </c>
      <c r="J4" s="3" t="s">
        <v>21</v>
      </c>
      <c r="K4" s="3" t="s">
        <v>40</v>
      </c>
      <c r="L4" s="3">
        <v>2</v>
      </c>
      <c r="M4" s="3" t="s">
        <v>40</v>
      </c>
      <c r="N4" s="3" t="s">
        <v>10</v>
      </c>
      <c r="P4" s="3" t="s">
        <v>40</v>
      </c>
      <c r="Q4" s="3">
        <f>+AG19</f>
        <v>5</v>
      </c>
      <c r="R4" s="3">
        <f t="shared" si="7"/>
        <v>3</v>
      </c>
      <c r="S4" s="3">
        <f>+AJ19</f>
        <v>2</v>
      </c>
      <c r="T4" s="3">
        <f>+AK19</f>
        <v>3</v>
      </c>
      <c r="U4" s="3">
        <f>+AL19</f>
        <v>0</v>
      </c>
      <c r="V4" s="3">
        <f t="shared" si="8"/>
        <v>4</v>
      </c>
      <c r="W4" s="3">
        <f>+AM19</f>
        <v>40</v>
      </c>
      <c r="X4" s="1" t="s">
        <v>49</v>
      </c>
      <c r="Z4" s="9">
        <f t="shared" ref="Z4:Z17" si="18">IF(OR($H4=Z$1,$K4=Z$1),1,0)</f>
        <v>0</v>
      </c>
      <c r="AA4" s="9">
        <f t="shared" ref="AA4:AA17" si="19">IF(AND(Z4=1,$K4=Z$1),1,0)</f>
        <v>0</v>
      </c>
      <c r="AB4" s="9">
        <f t="shared" ref="AB4:AB16" si="20">IF(AND(Z4=1,$H4=Z$1),1,0)</f>
        <v>0</v>
      </c>
      <c r="AC4" s="9">
        <f t="shared" ref="AC4:AC16" si="21">IF(OR(AND($H4=Z$1,$I4&gt;$L4),AND($K4=Z$1,$I4&lt;$L4)),1,0)</f>
        <v>0</v>
      </c>
      <c r="AD4" s="9">
        <f t="shared" ref="AD4:AD16" si="22">IF(OR(AND($H4=Z$1,$I4&lt;$L4),AND($K4=Z$1,$I4&gt;$L4)),1,0)</f>
        <v>0</v>
      </c>
      <c r="AE4" s="9">
        <f t="shared" si="9"/>
        <v>0</v>
      </c>
      <c r="AF4" s="33">
        <f t="shared" ref="AF4:AF17" si="23">IF(Z4=1,IF($H4=Z$1,$L4,$I4),0)</f>
        <v>0</v>
      </c>
      <c r="AG4" s="8">
        <f t="shared" ref="AG4:AG17" si="24">IF(OR($H4=AG$1,$K4=AG$1),1,0)</f>
        <v>1</v>
      </c>
      <c r="AH4" s="8">
        <f t="shared" ref="AH4:AH17" si="25">IF(AND(AG4=1,$K4=AG$1),1,0)</f>
        <v>1</v>
      </c>
      <c r="AI4" s="8">
        <f t="shared" ref="AI4:AI16" si="26">IF(AND(AG4=1,$H4=AG$1),1,0)</f>
        <v>0</v>
      </c>
      <c r="AJ4" s="8">
        <f t="shared" ref="AJ4:AJ16" si="27">IF(OR(AND($H4=AG$1,$I4&gt;$L4),AND($K4=AG$1,$I4&lt;$L4)),1,0)</f>
        <v>0</v>
      </c>
      <c r="AK4" s="8">
        <f t="shared" ref="AK4:AK16" si="28">IF(OR(AND($H4=AG$1,$I4&lt;$L4),AND($K4=AG$1,$I4&gt;$L4)),1,0)</f>
        <v>1</v>
      </c>
      <c r="AL4" s="8">
        <f t="shared" si="10"/>
        <v>0</v>
      </c>
      <c r="AM4" s="29">
        <f t="shared" ref="AM4:AM17" si="29">IF(AG4=1,IF($H4=AG$1,$L4,$I4),0)</f>
        <v>8</v>
      </c>
      <c r="AN4" s="10">
        <f t="shared" ref="AN4:AN17" si="30">IF(OR($H4=AN$1,$K4=AN$1),1,0)</f>
        <v>0</v>
      </c>
      <c r="AO4" s="10">
        <f t="shared" ref="AO4:AO17" si="31">IF(AND(AN4=1,$K4=AN$1),1,0)</f>
        <v>0</v>
      </c>
      <c r="AP4" s="10">
        <f t="shared" ref="AP4:AP16" si="32">IF(AND(AN4=1,$H4=AN$1),1,0)</f>
        <v>0</v>
      </c>
      <c r="AQ4" s="10">
        <f t="shared" ref="AQ4:AQ16" si="33">IF(OR(AND($H4=AN$1,$I4&gt;$L4),AND($K4=AN$1,$I4&lt;$L4)),1,0)</f>
        <v>0</v>
      </c>
      <c r="AR4" s="10">
        <f t="shared" ref="AR4:AR16" si="34">IF(OR(AND($H4=AN$1,$I4&lt;$L4),AND($K4=AN$1,$I4&gt;$L4)),1,0)</f>
        <v>0</v>
      </c>
      <c r="AS4" s="10">
        <f t="shared" si="11"/>
        <v>0</v>
      </c>
      <c r="AT4" s="30">
        <f t="shared" ref="AT4:AT17" si="35">IF(AN4=1,IF($H4=AN$1,$L4,$I4),0)</f>
        <v>0</v>
      </c>
      <c r="AU4" s="11">
        <f t="shared" ref="AU4:AU17" si="36">IF(OR($H4=AU$1,$K4=AU$1),1,0)</f>
        <v>0</v>
      </c>
      <c r="AV4" s="11">
        <f t="shared" ref="AV4:AV17" si="37">IF(AND(AU4=1,$K4=AU$1),1,0)</f>
        <v>0</v>
      </c>
      <c r="AW4" s="11">
        <f t="shared" ref="AW4:AW16" si="38">IF(AND(AU4=1,$H4=AU$1),1,0)</f>
        <v>0</v>
      </c>
      <c r="AX4" s="11">
        <f t="shared" ref="AX4:AX16" si="39">IF(OR(AND($H4=AU$1,$I4&gt;$L4),AND($K4=AU$1,$I4&lt;$L4)),1,0)</f>
        <v>0</v>
      </c>
      <c r="AY4" s="11">
        <f t="shared" ref="AY4:AY16" si="40">IF(OR(AND($H4=AU$1,$I4&lt;$L4),AND($K4=AU$1,$I4&gt;$L4)),1,0)</f>
        <v>0</v>
      </c>
      <c r="AZ4" s="11">
        <f t="shared" si="12"/>
        <v>0</v>
      </c>
      <c r="BA4" s="31">
        <f t="shared" ref="BA4:BA17" si="41">IF(AU4=1,IF($H4=AU$1,$L4,$I4),0)</f>
        <v>0</v>
      </c>
      <c r="BB4" s="9">
        <f t="shared" ref="BB4:BB17" si="42">IF(OR($H4=BB$1,$K4=BB$1),1,0)</f>
        <v>1</v>
      </c>
      <c r="BC4" s="9">
        <f t="shared" ref="BC4:BC17" si="43">IF(AND(BB4=1,$K4=BB$1),1,0)</f>
        <v>0</v>
      </c>
      <c r="BD4" s="9">
        <f t="shared" ref="BD4:BD16" si="44">IF(AND(BB4=1,$H4=BB$1),1,0)</f>
        <v>1</v>
      </c>
      <c r="BE4" s="9">
        <f t="shared" ref="BE4:BE16" si="45">IF(OR(AND($H4=BB$1,$I4&gt;$L4),AND($K4=BB$1,$I4&lt;$L4)),1,0)</f>
        <v>1</v>
      </c>
      <c r="BF4" s="9">
        <f t="shared" ref="BF4:BF16" si="46">IF(OR(AND($H4=BB$1,$I4&lt;$L4),AND($K4=BB$1,$I4&gt;$L4)),1,0)</f>
        <v>0</v>
      </c>
      <c r="BG4" s="9">
        <f t="shared" si="13"/>
        <v>0</v>
      </c>
      <c r="BH4" s="33">
        <f t="shared" ref="BH4:BH17" si="47">IF(BB4=1,IF($H4=BB$1,$L4,$I4),0)</f>
        <v>2</v>
      </c>
      <c r="BI4" s="8">
        <f t="shared" ref="BI4:BI17" si="48">IF(OR($H4=BI$1,$K4=BI$1),1,0)</f>
        <v>0</v>
      </c>
      <c r="BJ4" s="8">
        <f t="shared" ref="BJ4:BJ17" si="49">IF(AND(BI4=1,$K4=BI$1),1,0)</f>
        <v>0</v>
      </c>
      <c r="BK4" s="8">
        <f t="shared" ref="BK4:BK16" si="50">IF(AND(BI4=1,$H4=BI$1),1,0)</f>
        <v>0</v>
      </c>
      <c r="BL4" s="8">
        <f t="shared" ref="BL4:BL16" si="51">IF(OR(AND($H4=BI$1,$I4&gt;$L4),AND($K4=BI$1,$I4&lt;$L4)),1,0)</f>
        <v>0</v>
      </c>
      <c r="BM4" s="8">
        <f t="shared" ref="BM4:BM16" si="52">IF(OR(AND($H4=BI$1,$I4&lt;$L4),AND($K4=BI$1,$I4&gt;$L4)),1,0)</f>
        <v>0</v>
      </c>
      <c r="BN4" s="8">
        <f t="shared" si="14"/>
        <v>0</v>
      </c>
      <c r="BO4" s="29">
        <f t="shared" ref="BO4:BO17" si="53">IF(BI4=1,IF($H4=BI$1,$L4,$I4),0)</f>
        <v>0</v>
      </c>
      <c r="BP4" s="10">
        <f t="shared" ref="BP4:BP17" si="54">IF(OR($H4=BP$1,$K4=BP$1),1,0)</f>
        <v>0</v>
      </c>
      <c r="BQ4" s="10">
        <f t="shared" ref="BQ4:BQ17" si="55">IF(AND(BP4=1,$K4=BP$1),1,0)</f>
        <v>0</v>
      </c>
      <c r="BR4" s="10">
        <f t="shared" ref="BR4:BR16" si="56">IF(AND(BP4=1,$H4=BP$1),1,0)</f>
        <v>0</v>
      </c>
      <c r="BS4" s="10">
        <f t="shared" ref="BS4:BS16" si="57">IF(OR(AND($H4=BP$1,$I4&gt;$L4),AND($K4=BP$1,$I4&lt;$L4)),1,0)</f>
        <v>0</v>
      </c>
      <c r="BT4" s="10">
        <f t="shared" ref="BT4:BT16" si="58">IF(OR(AND($H4=BP$1,$I4&lt;$L4),AND($K4=BP$1,$I4&gt;$L4)),1,0)</f>
        <v>0</v>
      </c>
      <c r="BU4" s="10">
        <f t="shared" si="15"/>
        <v>0</v>
      </c>
      <c r="BV4" s="30">
        <f t="shared" ref="BV4:BV17" si="59">IF(BP4=1,IF($H4=BP$1,$L4,$I4),0)</f>
        <v>0</v>
      </c>
      <c r="BW4" s="11">
        <f t="shared" ref="BW4:BW17" si="60">IF(OR($H4=BW$1,$K4=BW$1),1,0)</f>
        <v>0</v>
      </c>
      <c r="BX4" s="11">
        <f t="shared" ref="BX4:BX17" si="61">IF(AND(BW4=1,$K4=BW$1),1,0)</f>
        <v>0</v>
      </c>
      <c r="BY4" s="11">
        <f t="shared" ref="BY4:BY16" si="62">IF(AND(BW4=1,$H4=BW$1),1,0)</f>
        <v>0</v>
      </c>
      <c r="BZ4" s="11">
        <f t="shared" ref="BZ4:BZ16" si="63">IF(OR(AND($H4=BW$1,$I4&gt;$L4),AND($K4=BW$1,$I4&lt;$L4)),1,0)</f>
        <v>0</v>
      </c>
      <c r="CA4" s="11">
        <f t="shared" ref="CA4:CA16" si="64">IF(OR(AND($H4=BW$1,$I4&lt;$L4),AND($K4=BW$1,$I4&gt;$L4)),1,0)</f>
        <v>0</v>
      </c>
      <c r="CB4" s="11">
        <f t="shared" si="16"/>
        <v>0</v>
      </c>
      <c r="CC4" s="31">
        <f t="shared" ref="CC4:CC17" si="65">IF(BW4=1,IF($H4=BW$1,$L4,$I4),0)</f>
        <v>0</v>
      </c>
    </row>
    <row r="5" spans="1:81" x14ac:dyDescent="0.25">
      <c r="A5" s="3">
        <f t="shared" ref="A5:A6" si="66">+A4+1</f>
        <v>3</v>
      </c>
      <c r="B5" s="3" t="str">
        <f t="shared" si="17"/>
        <v>BB-910-3</v>
      </c>
      <c r="C5" s="3">
        <v>1</v>
      </c>
      <c r="D5" s="4">
        <f t="shared" ref="D5:D8" si="67">+E5</f>
        <v>44387</v>
      </c>
      <c r="E5" s="5">
        <v>44387</v>
      </c>
      <c r="F5" s="6">
        <v>0.35416666666666669</v>
      </c>
      <c r="G5" s="6"/>
      <c r="H5" s="3" t="s">
        <v>41</v>
      </c>
      <c r="I5" s="3">
        <v>15</v>
      </c>
      <c r="J5" s="3" t="s">
        <v>21</v>
      </c>
      <c r="K5" s="3" t="s">
        <v>42</v>
      </c>
      <c r="L5" s="3">
        <v>2</v>
      </c>
      <c r="M5" s="3" t="s">
        <v>42</v>
      </c>
      <c r="N5" s="3" t="s">
        <v>10</v>
      </c>
      <c r="P5" s="3" t="s">
        <v>38</v>
      </c>
      <c r="Q5" s="3">
        <f>+AN19</f>
        <v>5</v>
      </c>
      <c r="R5" s="3">
        <f t="shared" si="7"/>
        <v>3</v>
      </c>
      <c r="S5" s="3">
        <f>+AQ19</f>
        <v>1</v>
      </c>
      <c r="T5" s="3">
        <f>+AR19</f>
        <v>4</v>
      </c>
      <c r="U5" s="3">
        <f>+AS19</f>
        <v>0</v>
      </c>
      <c r="V5" s="3">
        <f t="shared" si="8"/>
        <v>2</v>
      </c>
      <c r="W5" s="3">
        <f>+AT19</f>
        <v>64</v>
      </c>
      <c r="X5" s="1" t="s">
        <v>50</v>
      </c>
      <c r="Z5" s="9">
        <f t="shared" si="18"/>
        <v>0</v>
      </c>
      <c r="AA5" s="9">
        <f t="shared" si="19"/>
        <v>0</v>
      </c>
      <c r="AB5" s="9">
        <f t="shared" si="20"/>
        <v>0</v>
      </c>
      <c r="AC5" s="9">
        <f t="shared" si="21"/>
        <v>0</v>
      </c>
      <c r="AD5" s="9">
        <f t="shared" si="22"/>
        <v>0</v>
      </c>
      <c r="AE5" s="9">
        <f t="shared" si="9"/>
        <v>0</v>
      </c>
      <c r="AF5" s="33">
        <f t="shared" si="23"/>
        <v>0</v>
      </c>
      <c r="AG5" s="8">
        <f t="shared" si="24"/>
        <v>0</v>
      </c>
      <c r="AH5" s="8">
        <f t="shared" si="25"/>
        <v>0</v>
      </c>
      <c r="AI5" s="8">
        <f t="shared" si="26"/>
        <v>0</v>
      </c>
      <c r="AJ5" s="8">
        <f t="shared" si="27"/>
        <v>0</v>
      </c>
      <c r="AK5" s="8">
        <f t="shared" si="28"/>
        <v>0</v>
      </c>
      <c r="AL5" s="8">
        <f t="shared" si="10"/>
        <v>0</v>
      </c>
      <c r="AM5" s="29">
        <f t="shared" si="29"/>
        <v>0</v>
      </c>
      <c r="AN5" s="10">
        <f t="shared" si="30"/>
        <v>0</v>
      </c>
      <c r="AO5" s="10">
        <f t="shared" si="31"/>
        <v>0</v>
      </c>
      <c r="AP5" s="10">
        <f t="shared" si="32"/>
        <v>0</v>
      </c>
      <c r="AQ5" s="10">
        <f t="shared" si="33"/>
        <v>0</v>
      </c>
      <c r="AR5" s="10">
        <f t="shared" si="34"/>
        <v>0</v>
      </c>
      <c r="AS5" s="10">
        <f t="shared" si="11"/>
        <v>0</v>
      </c>
      <c r="AT5" s="30">
        <f t="shared" si="35"/>
        <v>0</v>
      </c>
      <c r="AU5" s="11">
        <f t="shared" si="36"/>
        <v>1</v>
      </c>
      <c r="AV5" s="11">
        <f t="shared" si="37"/>
        <v>1</v>
      </c>
      <c r="AW5" s="11">
        <f t="shared" si="38"/>
        <v>0</v>
      </c>
      <c r="AX5" s="11">
        <f t="shared" si="39"/>
        <v>0</v>
      </c>
      <c r="AY5" s="11">
        <f t="shared" si="40"/>
        <v>1</v>
      </c>
      <c r="AZ5" s="11">
        <f t="shared" si="12"/>
        <v>0</v>
      </c>
      <c r="BA5" s="31">
        <f t="shared" si="41"/>
        <v>15</v>
      </c>
      <c r="BB5" s="9">
        <f t="shared" si="42"/>
        <v>0</v>
      </c>
      <c r="BC5" s="9">
        <f t="shared" si="43"/>
        <v>0</v>
      </c>
      <c r="BD5" s="9">
        <f t="shared" si="44"/>
        <v>0</v>
      </c>
      <c r="BE5" s="9">
        <f t="shared" si="45"/>
        <v>0</v>
      </c>
      <c r="BF5" s="9">
        <f t="shared" si="46"/>
        <v>0</v>
      </c>
      <c r="BG5" s="9">
        <f t="shared" si="13"/>
        <v>0</v>
      </c>
      <c r="BH5" s="33">
        <f t="shared" si="47"/>
        <v>0</v>
      </c>
      <c r="BI5" s="8">
        <f t="shared" si="48"/>
        <v>1</v>
      </c>
      <c r="BJ5" s="8">
        <f t="shared" si="49"/>
        <v>0</v>
      </c>
      <c r="BK5" s="8">
        <f t="shared" si="50"/>
        <v>1</v>
      </c>
      <c r="BL5" s="8">
        <f t="shared" si="51"/>
        <v>1</v>
      </c>
      <c r="BM5" s="8">
        <f t="shared" si="52"/>
        <v>0</v>
      </c>
      <c r="BN5" s="8">
        <f t="shared" si="14"/>
        <v>0</v>
      </c>
      <c r="BO5" s="29">
        <f t="shared" si="53"/>
        <v>2</v>
      </c>
      <c r="BP5" s="10">
        <f t="shared" si="54"/>
        <v>0</v>
      </c>
      <c r="BQ5" s="10">
        <f t="shared" si="55"/>
        <v>0</v>
      </c>
      <c r="BR5" s="10">
        <f t="shared" si="56"/>
        <v>0</v>
      </c>
      <c r="BS5" s="10">
        <f t="shared" si="57"/>
        <v>0</v>
      </c>
      <c r="BT5" s="10">
        <f t="shared" si="58"/>
        <v>0</v>
      </c>
      <c r="BU5" s="10">
        <f t="shared" si="15"/>
        <v>0</v>
      </c>
      <c r="BV5" s="30">
        <f t="shared" si="59"/>
        <v>0</v>
      </c>
      <c r="BW5" s="11">
        <f t="shared" si="60"/>
        <v>0</v>
      </c>
      <c r="BX5" s="11">
        <f t="shared" si="61"/>
        <v>0</v>
      </c>
      <c r="BY5" s="11">
        <f t="shared" si="62"/>
        <v>0</v>
      </c>
      <c r="BZ5" s="11">
        <f t="shared" si="63"/>
        <v>0</v>
      </c>
      <c r="CA5" s="11">
        <f t="shared" si="64"/>
        <v>0</v>
      </c>
      <c r="CB5" s="11">
        <f t="shared" si="16"/>
        <v>0</v>
      </c>
      <c r="CC5" s="31">
        <f t="shared" si="65"/>
        <v>0</v>
      </c>
    </row>
    <row r="6" spans="1:81" x14ac:dyDescent="0.25">
      <c r="A6" s="12">
        <f t="shared" si="66"/>
        <v>4</v>
      </c>
      <c r="B6" s="12" t="str">
        <f t="shared" si="17"/>
        <v>BB-910-4</v>
      </c>
      <c r="C6" s="12">
        <v>2</v>
      </c>
      <c r="D6" s="13">
        <f t="shared" si="67"/>
        <v>44388</v>
      </c>
      <c r="E6" s="14">
        <v>44388</v>
      </c>
      <c r="F6" s="15">
        <v>0.54166666666666663</v>
      </c>
      <c r="G6" s="15"/>
      <c r="H6" s="12" t="s">
        <v>38</v>
      </c>
      <c r="I6" s="12">
        <v>3</v>
      </c>
      <c r="J6" s="12" t="s">
        <v>21</v>
      </c>
      <c r="K6" s="12" t="s">
        <v>43</v>
      </c>
      <c r="L6" s="12">
        <v>13</v>
      </c>
      <c r="M6" s="12" t="s">
        <v>43</v>
      </c>
      <c r="N6" s="12" t="s">
        <v>10</v>
      </c>
      <c r="P6" s="3" t="s">
        <v>42</v>
      </c>
      <c r="Q6" s="3">
        <f>+AU19</f>
        <v>5</v>
      </c>
      <c r="R6" s="3">
        <f t="shared" si="7"/>
        <v>2</v>
      </c>
      <c r="S6" s="3">
        <f>+AX19</f>
        <v>1</v>
      </c>
      <c r="T6" s="3">
        <f>+AY19</f>
        <v>4</v>
      </c>
      <c r="U6" s="3">
        <f>+AZ19</f>
        <v>0</v>
      </c>
      <c r="V6" s="3">
        <f t="shared" si="8"/>
        <v>2</v>
      </c>
      <c r="W6" s="3">
        <f>+BA19</f>
        <v>69</v>
      </c>
      <c r="X6" s="1" t="s">
        <v>51</v>
      </c>
      <c r="Z6" s="9">
        <f>IF(OR($H6=Z$1,$K6=Z$1),1,0)</f>
        <v>0</v>
      </c>
      <c r="AA6" s="9">
        <f>IF(AND(Z6=1,$K6=Z$1),1,0)</f>
        <v>0</v>
      </c>
      <c r="AB6" s="9">
        <f>IF(AND(Z6=1,$H6=Z$1),1,0)</f>
        <v>0</v>
      </c>
      <c r="AC6" s="9">
        <f>IF(OR(AND($H6=Z$1,$I6&gt;$L6),AND($K6=Z$1,$I6&lt;$L6)),1,0)</f>
        <v>0</v>
      </c>
      <c r="AD6" s="9">
        <f>IF(OR(AND($H6=Z$1,$I6&lt;$L6),AND($K6=Z$1,$I6&gt;$L6)),1,0)</f>
        <v>0</v>
      </c>
      <c r="AE6" s="9">
        <f t="shared" si="9"/>
        <v>0</v>
      </c>
      <c r="AF6" s="33">
        <f t="shared" si="23"/>
        <v>0</v>
      </c>
      <c r="AG6" s="8">
        <f>IF(OR($H6=AG$1,$K6=AG$1),1,0)</f>
        <v>0</v>
      </c>
      <c r="AH6" s="8">
        <f>IF(AND(AG6=1,$K6=AG$1),1,0)</f>
        <v>0</v>
      </c>
      <c r="AI6" s="8">
        <f>IF(AND(AG6=1,$H6=AG$1),1,0)</f>
        <v>0</v>
      </c>
      <c r="AJ6" s="8">
        <f>IF(OR(AND($H6=AG$1,$I6&gt;$L6),AND($K6=AG$1,$I6&lt;$L6)),1,0)</f>
        <v>0</v>
      </c>
      <c r="AK6" s="8">
        <f>IF(OR(AND($H6=AG$1,$I6&lt;$L6),AND($K6=AG$1,$I6&gt;$L6)),1,0)</f>
        <v>0</v>
      </c>
      <c r="AL6" s="8">
        <f t="shared" si="10"/>
        <v>0</v>
      </c>
      <c r="AM6" s="29">
        <f t="shared" si="29"/>
        <v>0</v>
      </c>
      <c r="AN6" s="10">
        <f>IF(OR($H6=AN$1,$K6=AN$1),1,0)</f>
        <v>1</v>
      </c>
      <c r="AO6" s="10">
        <f>IF(AND(AN6=1,$K6=AN$1),1,0)</f>
        <v>0</v>
      </c>
      <c r="AP6" s="10">
        <f>IF(AND(AN6=1,$H6=AN$1),1,0)</f>
        <v>1</v>
      </c>
      <c r="AQ6" s="10">
        <f>IF(OR(AND($H6=AN$1,$I6&gt;$L6),AND($K6=AN$1,$I6&lt;$L6)),1,0)</f>
        <v>0</v>
      </c>
      <c r="AR6" s="10">
        <f>IF(OR(AND($H6=AN$1,$I6&lt;$L6),AND($K6=AN$1,$I6&gt;$L6)),1,0)</f>
        <v>1</v>
      </c>
      <c r="AS6" s="10">
        <f t="shared" si="11"/>
        <v>0</v>
      </c>
      <c r="AT6" s="30">
        <f t="shared" si="35"/>
        <v>13</v>
      </c>
      <c r="AU6" s="11">
        <f>IF(OR($H6=AU$1,$K6=AU$1),1,0)</f>
        <v>0</v>
      </c>
      <c r="AV6" s="11">
        <f>IF(AND(AU6=1,$K6=AU$1),1,0)</f>
        <v>0</v>
      </c>
      <c r="AW6" s="11">
        <f>IF(AND(AU6=1,$H6=AU$1),1,0)</f>
        <v>0</v>
      </c>
      <c r="AX6" s="11">
        <f>IF(OR(AND($H6=AU$1,$I6&gt;$L6),AND($K6=AU$1,$I6&lt;$L6)),1,0)</f>
        <v>0</v>
      </c>
      <c r="AY6" s="11">
        <f>IF(OR(AND($H6=AU$1,$I6&lt;$L6),AND($K6=AU$1,$I6&gt;$L6)),1,0)</f>
        <v>0</v>
      </c>
      <c r="AZ6" s="11">
        <f t="shared" si="12"/>
        <v>0</v>
      </c>
      <c r="BA6" s="31">
        <f t="shared" si="41"/>
        <v>0</v>
      </c>
      <c r="BB6" s="9">
        <f>IF(OR($H6=BB$1,$K6=BB$1),1,0)</f>
        <v>1</v>
      </c>
      <c r="BC6" s="9">
        <f>IF(AND(BB6=1,$K6=BB$1),1,0)</f>
        <v>1</v>
      </c>
      <c r="BD6" s="9">
        <f>IF(AND(BB6=1,$H6=BB$1),1,0)</f>
        <v>0</v>
      </c>
      <c r="BE6" s="9">
        <f>IF(OR(AND($H6=BB$1,$I6&gt;$L6),AND($K6=BB$1,$I6&lt;$L6)),1,0)</f>
        <v>1</v>
      </c>
      <c r="BF6" s="9">
        <f>IF(OR(AND($H6=BB$1,$I6&lt;$L6),AND($K6=BB$1,$I6&gt;$L6)),1,0)</f>
        <v>0</v>
      </c>
      <c r="BG6" s="9">
        <f t="shared" si="13"/>
        <v>0</v>
      </c>
      <c r="BH6" s="33">
        <f t="shared" si="47"/>
        <v>3</v>
      </c>
      <c r="BI6" s="8">
        <f>IF(OR($H6=BI$1,$K6=BI$1),1,0)</f>
        <v>0</v>
      </c>
      <c r="BJ6" s="8">
        <f>IF(AND(BI6=1,$K6=BI$1),1,0)</f>
        <v>0</v>
      </c>
      <c r="BK6" s="8">
        <f>IF(AND(BI6=1,$H6=BI$1),1,0)</f>
        <v>0</v>
      </c>
      <c r="BL6" s="8">
        <f>IF(OR(AND($H6=BI$1,$I6&gt;$L6),AND($K6=BI$1,$I6&lt;$L6)),1,0)</f>
        <v>0</v>
      </c>
      <c r="BM6" s="8">
        <f>IF(OR(AND($H6=BI$1,$I6&lt;$L6),AND($K6=BI$1,$I6&gt;$L6)),1,0)</f>
        <v>0</v>
      </c>
      <c r="BN6" s="8">
        <f t="shared" si="14"/>
        <v>0</v>
      </c>
      <c r="BO6" s="29">
        <f t="shared" si="53"/>
        <v>0</v>
      </c>
      <c r="BP6" s="10">
        <f>IF(OR($H6=BP$1,$K6=BP$1),1,0)</f>
        <v>0</v>
      </c>
      <c r="BQ6" s="10">
        <f>IF(AND(BP6=1,$K6=BP$1),1,0)</f>
        <v>0</v>
      </c>
      <c r="BR6" s="10">
        <f>IF(AND(BP6=1,$H6=BP$1),1,0)</f>
        <v>0</v>
      </c>
      <c r="BS6" s="10">
        <f>IF(OR(AND($H6=BP$1,$I6&gt;$L6),AND($K6=BP$1,$I6&lt;$L6)),1,0)</f>
        <v>0</v>
      </c>
      <c r="BT6" s="10">
        <f>IF(OR(AND($H6=BP$1,$I6&lt;$L6),AND($K6=BP$1,$I6&gt;$L6)),1,0)</f>
        <v>0</v>
      </c>
      <c r="BU6" s="10">
        <f t="shared" si="15"/>
        <v>0</v>
      </c>
      <c r="BV6" s="30">
        <f t="shared" si="59"/>
        <v>0</v>
      </c>
      <c r="BW6" s="11">
        <f>IF(OR($H6=BW$1,$K6=BW$1),1,0)</f>
        <v>0</v>
      </c>
      <c r="BX6" s="11">
        <f>IF(AND(BW6=1,$K6=BW$1),1,0)</f>
        <v>0</v>
      </c>
      <c r="BY6" s="11">
        <f>IF(AND(BW6=1,$H6=BW$1),1,0)</f>
        <v>0</v>
      </c>
      <c r="BZ6" s="11">
        <f>IF(OR(AND($H6=BW$1,$I6&gt;$L6),AND($K6=BW$1,$I6&lt;$L6)),1,0)</f>
        <v>0</v>
      </c>
      <c r="CA6" s="11">
        <f>IF(OR(AND($H6=BW$1,$I6&lt;$L6),AND($K6=BW$1,$I6&gt;$L6)),1,0)</f>
        <v>0</v>
      </c>
      <c r="CB6" s="11">
        <f t="shared" si="16"/>
        <v>0</v>
      </c>
      <c r="CC6" s="31">
        <f t="shared" si="65"/>
        <v>0</v>
      </c>
    </row>
    <row r="7" spans="1:81" x14ac:dyDescent="0.25">
      <c r="A7" s="12">
        <f t="shared" ref="A7:A9" si="68">+A6+1</f>
        <v>5</v>
      </c>
      <c r="B7" s="12" t="str">
        <f t="shared" si="17"/>
        <v>BB-910-5</v>
      </c>
      <c r="C7" s="12">
        <v>2</v>
      </c>
      <c r="D7" s="13">
        <f t="shared" si="67"/>
        <v>44388</v>
      </c>
      <c r="E7" s="14">
        <v>44388</v>
      </c>
      <c r="F7" s="15">
        <v>0.5</v>
      </c>
      <c r="G7" s="15"/>
      <c r="H7" s="12" t="s">
        <v>39</v>
      </c>
      <c r="I7" s="12">
        <v>2</v>
      </c>
      <c r="J7" s="12" t="s">
        <v>21</v>
      </c>
      <c r="K7" s="12" t="s">
        <v>41</v>
      </c>
      <c r="L7" s="12">
        <v>15</v>
      </c>
      <c r="M7" s="12" t="s">
        <v>41</v>
      </c>
      <c r="N7" s="12" t="s">
        <v>10</v>
      </c>
      <c r="P7" s="3" t="s">
        <v>43</v>
      </c>
      <c r="Q7" s="3">
        <f>+BB19</f>
        <v>5</v>
      </c>
      <c r="R7" s="3">
        <f t="shared" si="7"/>
        <v>2</v>
      </c>
      <c r="S7" s="3">
        <f>+BE19</f>
        <v>5</v>
      </c>
      <c r="T7" s="3">
        <f>+BF19</f>
        <v>0</v>
      </c>
      <c r="U7" s="3">
        <f>+BG19</f>
        <v>0</v>
      </c>
      <c r="V7" s="3">
        <f t="shared" si="8"/>
        <v>10</v>
      </c>
      <c r="W7" s="3">
        <f>+BH19</f>
        <v>24</v>
      </c>
      <c r="X7" s="1" t="s">
        <v>46</v>
      </c>
      <c r="Z7" s="9">
        <f t="shared" si="18"/>
        <v>1</v>
      </c>
      <c r="AA7" s="9">
        <f t="shared" si="19"/>
        <v>0</v>
      </c>
      <c r="AB7" s="9">
        <f t="shared" si="20"/>
        <v>1</v>
      </c>
      <c r="AC7" s="9">
        <f t="shared" si="21"/>
        <v>0</v>
      </c>
      <c r="AD7" s="9">
        <f t="shared" si="22"/>
        <v>1</v>
      </c>
      <c r="AE7" s="9">
        <f t="shared" si="9"/>
        <v>0</v>
      </c>
      <c r="AF7" s="33">
        <f t="shared" si="23"/>
        <v>15</v>
      </c>
      <c r="AG7" s="8">
        <f t="shared" si="24"/>
        <v>0</v>
      </c>
      <c r="AH7" s="8">
        <f t="shared" si="25"/>
        <v>0</v>
      </c>
      <c r="AI7" s="8">
        <f t="shared" si="26"/>
        <v>0</v>
      </c>
      <c r="AJ7" s="8">
        <f t="shared" si="27"/>
        <v>0</v>
      </c>
      <c r="AK7" s="8">
        <f t="shared" si="28"/>
        <v>0</v>
      </c>
      <c r="AL7" s="8">
        <f t="shared" si="10"/>
        <v>0</v>
      </c>
      <c r="AM7" s="29">
        <f t="shared" si="29"/>
        <v>0</v>
      </c>
      <c r="AN7" s="10">
        <f t="shared" si="30"/>
        <v>0</v>
      </c>
      <c r="AO7" s="10">
        <f t="shared" si="31"/>
        <v>0</v>
      </c>
      <c r="AP7" s="10">
        <f t="shared" si="32"/>
        <v>0</v>
      </c>
      <c r="AQ7" s="10">
        <f t="shared" si="33"/>
        <v>0</v>
      </c>
      <c r="AR7" s="10">
        <f t="shared" si="34"/>
        <v>0</v>
      </c>
      <c r="AS7" s="10">
        <f t="shared" si="11"/>
        <v>0</v>
      </c>
      <c r="AT7" s="30">
        <f t="shared" si="35"/>
        <v>0</v>
      </c>
      <c r="AU7" s="11">
        <f t="shared" si="36"/>
        <v>0</v>
      </c>
      <c r="AV7" s="11">
        <f t="shared" si="37"/>
        <v>0</v>
      </c>
      <c r="AW7" s="11">
        <f t="shared" si="38"/>
        <v>0</v>
      </c>
      <c r="AX7" s="11">
        <f t="shared" si="39"/>
        <v>0</v>
      </c>
      <c r="AY7" s="11">
        <f t="shared" si="40"/>
        <v>0</v>
      </c>
      <c r="AZ7" s="11">
        <f t="shared" si="12"/>
        <v>0</v>
      </c>
      <c r="BA7" s="31">
        <f t="shared" si="41"/>
        <v>0</v>
      </c>
      <c r="BB7" s="9">
        <f t="shared" si="42"/>
        <v>0</v>
      </c>
      <c r="BC7" s="9">
        <f t="shared" si="43"/>
        <v>0</v>
      </c>
      <c r="BD7" s="9">
        <f t="shared" si="44"/>
        <v>0</v>
      </c>
      <c r="BE7" s="9">
        <f t="shared" si="45"/>
        <v>0</v>
      </c>
      <c r="BF7" s="9">
        <f t="shared" si="46"/>
        <v>0</v>
      </c>
      <c r="BG7" s="9">
        <f t="shared" si="13"/>
        <v>0</v>
      </c>
      <c r="BH7" s="33">
        <f t="shared" si="47"/>
        <v>0</v>
      </c>
      <c r="BI7" s="8">
        <f t="shared" si="48"/>
        <v>1</v>
      </c>
      <c r="BJ7" s="8">
        <f t="shared" si="49"/>
        <v>1</v>
      </c>
      <c r="BK7" s="8">
        <f t="shared" si="50"/>
        <v>0</v>
      </c>
      <c r="BL7" s="8">
        <f t="shared" si="51"/>
        <v>1</v>
      </c>
      <c r="BM7" s="8">
        <f t="shared" si="52"/>
        <v>0</v>
      </c>
      <c r="BN7" s="8">
        <f t="shared" si="14"/>
        <v>0</v>
      </c>
      <c r="BO7" s="29">
        <f t="shared" si="53"/>
        <v>2</v>
      </c>
      <c r="BP7" s="10">
        <f t="shared" si="54"/>
        <v>0</v>
      </c>
      <c r="BQ7" s="10">
        <f t="shared" si="55"/>
        <v>0</v>
      </c>
      <c r="BR7" s="10">
        <f t="shared" si="56"/>
        <v>0</v>
      </c>
      <c r="BS7" s="10">
        <f t="shared" si="57"/>
        <v>0</v>
      </c>
      <c r="BT7" s="10">
        <f t="shared" si="58"/>
        <v>0</v>
      </c>
      <c r="BU7" s="10">
        <f t="shared" si="15"/>
        <v>0</v>
      </c>
      <c r="BV7" s="30">
        <f t="shared" si="59"/>
        <v>0</v>
      </c>
      <c r="BW7" s="11">
        <f t="shared" si="60"/>
        <v>0</v>
      </c>
      <c r="BX7" s="11">
        <f t="shared" si="61"/>
        <v>0</v>
      </c>
      <c r="BY7" s="11">
        <f t="shared" si="62"/>
        <v>0</v>
      </c>
      <c r="BZ7" s="11">
        <f t="shared" si="63"/>
        <v>0</v>
      </c>
      <c r="CA7" s="11">
        <f t="shared" si="64"/>
        <v>0</v>
      </c>
      <c r="CB7" s="11">
        <f t="shared" si="16"/>
        <v>0</v>
      </c>
      <c r="CC7" s="31">
        <f t="shared" si="65"/>
        <v>0</v>
      </c>
    </row>
    <row r="8" spans="1:81" x14ac:dyDescent="0.25">
      <c r="A8" s="12">
        <f t="shared" si="68"/>
        <v>6</v>
      </c>
      <c r="B8" s="12" t="str">
        <f t="shared" si="17"/>
        <v>BB-910-6</v>
      </c>
      <c r="C8" s="12">
        <v>2</v>
      </c>
      <c r="D8" s="13">
        <f t="shared" si="67"/>
        <v>44388</v>
      </c>
      <c r="E8" s="14">
        <v>44388</v>
      </c>
      <c r="F8" s="15">
        <v>0.54166666666666663</v>
      </c>
      <c r="G8" s="15"/>
      <c r="H8" s="12" t="s">
        <v>42</v>
      </c>
      <c r="I8" s="12">
        <v>9</v>
      </c>
      <c r="J8" s="12" t="s">
        <v>21</v>
      </c>
      <c r="K8" s="12" t="s">
        <v>40</v>
      </c>
      <c r="L8" s="12">
        <v>10</v>
      </c>
      <c r="M8" s="27" t="s">
        <v>40</v>
      </c>
      <c r="N8" s="12" t="s">
        <v>10</v>
      </c>
      <c r="P8" s="3" t="s">
        <v>41</v>
      </c>
      <c r="Q8" s="3">
        <f>+BI19</f>
        <v>5</v>
      </c>
      <c r="R8" s="3">
        <f t="shared" si="7"/>
        <v>3</v>
      </c>
      <c r="S8" s="3">
        <f>+BL19</f>
        <v>4</v>
      </c>
      <c r="T8" s="3">
        <f>+BM19</f>
        <v>1</v>
      </c>
      <c r="U8" s="3">
        <f>+BN19</f>
        <v>0</v>
      </c>
      <c r="V8" s="3">
        <f t="shared" si="8"/>
        <v>8</v>
      </c>
      <c r="W8" s="3">
        <f>+BO19</f>
        <v>22</v>
      </c>
      <c r="X8" s="1" t="s">
        <v>47</v>
      </c>
      <c r="Z8" s="9">
        <f t="shared" si="18"/>
        <v>0</v>
      </c>
      <c r="AA8" s="9">
        <f t="shared" si="19"/>
        <v>0</v>
      </c>
      <c r="AB8" s="9">
        <f t="shared" si="20"/>
        <v>0</v>
      </c>
      <c r="AC8" s="9">
        <f t="shared" si="21"/>
        <v>0</v>
      </c>
      <c r="AD8" s="9">
        <f t="shared" si="22"/>
        <v>0</v>
      </c>
      <c r="AE8" s="9">
        <f t="shared" si="9"/>
        <v>0</v>
      </c>
      <c r="AF8" s="33">
        <f t="shared" si="23"/>
        <v>0</v>
      </c>
      <c r="AG8" s="8">
        <f t="shared" si="24"/>
        <v>1</v>
      </c>
      <c r="AH8" s="8">
        <f t="shared" si="25"/>
        <v>1</v>
      </c>
      <c r="AI8" s="8">
        <f t="shared" si="26"/>
        <v>0</v>
      </c>
      <c r="AJ8" s="8">
        <f t="shared" si="27"/>
        <v>1</v>
      </c>
      <c r="AK8" s="8">
        <f t="shared" si="28"/>
        <v>0</v>
      </c>
      <c r="AL8" s="8">
        <f t="shared" si="10"/>
        <v>0</v>
      </c>
      <c r="AM8" s="29">
        <f t="shared" si="29"/>
        <v>9</v>
      </c>
      <c r="AN8" s="10">
        <f t="shared" si="30"/>
        <v>0</v>
      </c>
      <c r="AO8" s="10">
        <f t="shared" si="31"/>
        <v>0</v>
      </c>
      <c r="AP8" s="10">
        <f t="shared" si="32"/>
        <v>0</v>
      </c>
      <c r="AQ8" s="10">
        <f t="shared" si="33"/>
        <v>0</v>
      </c>
      <c r="AR8" s="10">
        <f t="shared" si="34"/>
        <v>0</v>
      </c>
      <c r="AS8" s="10">
        <f t="shared" si="11"/>
        <v>0</v>
      </c>
      <c r="AT8" s="30">
        <f t="shared" si="35"/>
        <v>0</v>
      </c>
      <c r="AU8" s="11">
        <f t="shared" si="36"/>
        <v>1</v>
      </c>
      <c r="AV8" s="11">
        <f t="shared" si="37"/>
        <v>0</v>
      </c>
      <c r="AW8" s="11">
        <f t="shared" si="38"/>
        <v>1</v>
      </c>
      <c r="AX8" s="11">
        <f t="shared" si="39"/>
        <v>0</v>
      </c>
      <c r="AY8" s="11">
        <f t="shared" si="40"/>
        <v>1</v>
      </c>
      <c r="AZ8" s="11">
        <f t="shared" si="12"/>
        <v>0</v>
      </c>
      <c r="BA8" s="31">
        <f t="shared" si="41"/>
        <v>10</v>
      </c>
      <c r="BB8" s="9">
        <f t="shared" si="42"/>
        <v>0</v>
      </c>
      <c r="BC8" s="9">
        <f t="shared" si="43"/>
        <v>0</v>
      </c>
      <c r="BD8" s="9">
        <f t="shared" si="44"/>
        <v>0</v>
      </c>
      <c r="BE8" s="9">
        <f t="shared" si="45"/>
        <v>0</v>
      </c>
      <c r="BF8" s="9">
        <f t="shared" si="46"/>
        <v>0</v>
      </c>
      <c r="BG8" s="9">
        <f t="shared" si="13"/>
        <v>0</v>
      </c>
      <c r="BH8" s="33">
        <f t="shared" si="47"/>
        <v>0</v>
      </c>
      <c r="BI8" s="8">
        <f t="shared" si="48"/>
        <v>0</v>
      </c>
      <c r="BJ8" s="8">
        <f t="shared" si="49"/>
        <v>0</v>
      </c>
      <c r="BK8" s="8">
        <f t="shared" si="50"/>
        <v>0</v>
      </c>
      <c r="BL8" s="8">
        <f t="shared" si="51"/>
        <v>0</v>
      </c>
      <c r="BM8" s="8">
        <f t="shared" si="52"/>
        <v>0</v>
      </c>
      <c r="BN8" s="8">
        <f t="shared" si="14"/>
        <v>0</v>
      </c>
      <c r="BO8" s="29">
        <f t="shared" si="53"/>
        <v>0</v>
      </c>
      <c r="BP8" s="10">
        <f t="shared" si="54"/>
        <v>0</v>
      </c>
      <c r="BQ8" s="10">
        <f t="shared" si="55"/>
        <v>0</v>
      </c>
      <c r="BR8" s="10">
        <f t="shared" si="56"/>
        <v>0</v>
      </c>
      <c r="BS8" s="10">
        <f t="shared" si="57"/>
        <v>0</v>
      </c>
      <c r="BT8" s="10">
        <f t="shared" si="58"/>
        <v>0</v>
      </c>
      <c r="BU8" s="10">
        <f t="shared" si="15"/>
        <v>0</v>
      </c>
      <c r="BV8" s="30">
        <f t="shared" si="59"/>
        <v>0</v>
      </c>
      <c r="BW8" s="11">
        <f t="shared" si="60"/>
        <v>0</v>
      </c>
      <c r="BX8" s="11">
        <f t="shared" si="61"/>
        <v>0</v>
      </c>
      <c r="BY8" s="11">
        <f t="shared" si="62"/>
        <v>0</v>
      </c>
      <c r="BZ8" s="11">
        <f t="shared" si="63"/>
        <v>0</v>
      </c>
      <c r="CA8" s="11">
        <f t="shared" si="64"/>
        <v>0</v>
      </c>
      <c r="CB8" s="11">
        <f t="shared" si="16"/>
        <v>0</v>
      </c>
      <c r="CC8" s="31">
        <f t="shared" si="65"/>
        <v>0</v>
      </c>
    </row>
    <row r="9" spans="1:81" x14ac:dyDescent="0.25">
      <c r="A9" s="3">
        <f t="shared" si="68"/>
        <v>7</v>
      </c>
      <c r="B9" s="3" t="str">
        <f t="shared" si="17"/>
        <v>BB-910-7</v>
      </c>
      <c r="C9" s="3">
        <v>3</v>
      </c>
      <c r="D9" s="4">
        <f>+E9</f>
        <v>44391</v>
      </c>
      <c r="E9" s="5">
        <v>44391</v>
      </c>
      <c r="F9" s="6">
        <v>0.75</v>
      </c>
      <c r="G9" s="6"/>
      <c r="H9" s="3" t="s">
        <v>42</v>
      </c>
      <c r="I9" s="3">
        <v>15</v>
      </c>
      <c r="J9" s="3" t="s">
        <v>21</v>
      </c>
      <c r="K9" s="3" t="s">
        <v>39</v>
      </c>
      <c r="L9" s="3">
        <v>12</v>
      </c>
      <c r="M9" s="3" t="s">
        <v>39</v>
      </c>
      <c r="N9" s="3" t="s">
        <v>10</v>
      </c>
      <c r="P9" s="3" t="s">
        <v>44</v>
      </c>
      <c r="Q9" s="3">
        <f>+BP19</f>
        <v>0</v>
      </c>
      <c r="R9" s="3">
        <f t="shared" si="7"/>
        <v>0</v>
      </c>
      <c r="S9" s="3">
        <f>+BS19</f>
        <v>0</v>
      </c>
      <c r="T9" s="3">
        <f>+BT19</f>
        <v>0</v>
      </c>
      <c r="U9" s="3">
        <f>+BU19</f>
        <v>0</v>
      </c>
      <c r="V9" s="3">
        <f t="shared" si="8"/>
        <v>0</v>
      </c>
      <c r="W9" s="3">
        <f>+BV19</f>
        <v>0</v>
      </c>
      <c r="Z9" s="9">
        <f t="shared" si="18"/>
        <v>1</v>
      </c>
      <c r="AA9" s="9">
        <f t="shared" si="19"/>
        <v>1</v>
      </c>
      <c r="AB9" s="9">
        <f t="shared" si="20"/>
        <v>0</v>
      </c>
      <c r="AC9" s="9">
        <f t="shared" si="21"/>
        <v>0</v>
      </c>
      <c r="AD9" s="9">
        <f t="shared" si="22"/>
        <v>1</v>
      </c>
      <c r="AE9" s="9">
        <f t="shared" si="9"/>
        <v>0</v>
      </c>
      <c r="AF9" s="33">
        <f t="shared" si="23"/>
        <v>15</v>
      </c>
      <c r="AG9" s="8">
        <f t="shared" si="24"/>
        <v>0</v>
      </c>
      <c r="AH9" s="8">
        <f t="shared" si="25"/>
        <v>0</v>
      </c>
      <c r="AI9" s="8">
        <f t="shared" si="26"/>
        <v>0</v>
      </c>
      <c r="AJ9" s="8">
        <f t="shared" si="27"/>
        <v>0</v>
      </c>
      <c r="AK9" s="8">
        <f t="shared" si="28"/>
        <v>0</v>
      </c>
      <c r="AL9" s="8">
        <f t="shared" si="10"/>
        <v>0</v>
      </c>
      <c r="AM9" s="29">
        <f t="shared" si="29"/>
        <v>0</v>
      </c>
      <c r="AN9" s="10">
        <f t="shared" si="30"/>
        <v>0</v>
      </c>
      <c r="AO9" s="10">
        <f t="shared" si="31"/>
        <v>0</v>
      </c>
      <c r="AP9" s="10">
        <f t="shared" si="32"/>
        <v>0</v>
      </c>
      <c r="AQ9" s="10">
        <f t="shared" si="33"/>
        <v>0</v>
      </c>
      <c r="AR9" s="10">
        <f t="shared" si="34"/>
        <v>0</v>
      </c>
      <c r="AS9" s="10">
        <f t="shared" si="11"/>
        <v>0</v>
      </c>
      <c r="AT9" s="30">
        <f t="shared" si="35"/>
        <v>0</v>
      </c>
      <c r="AU9" s="11">
        <f t="shared" si="36"/>
        <v>1</v>
      </c>
      <c r="AV9" s="11">
        <f t="shared" si="37"/>
        <v>0</v>
      </c>
      <c r="AW9" s="11">
        <f t="shared" si="38"/>
        <v>1</v>
      </c>
      <c r="AX9" s="11">
        <f t="shared" si="39"/>
        <v>1</v>
      </c>
      <c r="AY9" s="11">
        <f t="shared" si="40"/>
        <v>0</v>
      </c>
      <c r="AZ9" s="11">
        <f t="shared" si="12"/>
        <v>0</v>
      </c>
      <c r="BA9" s="31">
        <f t="shared" si="41"/>
        <v>12</v>
      </c>
      <c r="BB9" s="9">
        <f t="shared" si="42"/>
        <v>0</v>
      </c>
      <c r="BC9" s="9">
        <f t="shared" si="43"/>
        <v>0</v>
      </c>
      <c r="BD9" s="9">
        <f t="shared" si="44"/>
        <v>0</v>
      </c>
      <c r="BE9" s="9">
        <f t="shared" si="45"/>
        <v>0</v>
      </c>
      <c r="BF9" s="9">
        <f t="shared" si="46"/>
        <v>0</v>
      </c>
      <c r="BG9" s="9">
        <f t="shared" si="13"/>
        <v>0</v>
      </c>
      <c r="BH9" s="33">
        <f t="shared" si="47"/>
        <v>0</v>
      </c>
      <c r="BI9" s="8">
        <f t="shared" si="48"/>
        <v>0</v>
      </c>
      <c r="BJ9" s="8">
        <f t="shared" si="49"/>
        <v>0</v>
      </c>
      <c r="BK9" s="8">
        <f t="shared" si="50"/>
        <v>0</v>
      </c>
      <c r="BL9" s="8">
        <f t="shared" si="51"/>
        <v>0</v>
      </c>
      <c r="BM9" s="8">
        <f t="shared" si="52"/>
        <v>0</v>
      </c>
      <c r="BN9" s="8">
        <f t="shared" si="14"/>
        <v>0</v>
      </c>
      <c r="BO9" s="29">
        <f t="shared" si="53"/>
        <v>0</v>
      </c>
      <c r="BP9" s="10">
        <f t="shared" si="54"/>
        <v>0</v>
      </c>
      <c r="BQ9" s="10">
        <f t="shared" si="55"/>
        <v>0</v>
      </c>
      <c r="BR9" s="10">
        <f t="shared" si="56"/>
        <v>0</v>
      </c>
      <c r="BS9" s="10">
        <f t="shared" si="57"/>
        <v>0</v>
      </c>
      <c r="BT9" s="10">
        <f t="shared" si="58"/>
        <v>0</v>
      </c>
      <c r="BU9" s="10">
        <f t="shared" si="15"/>
        <v>0</v>
      </c>
      <c r="BV9" s="30">
        <f t="shared" si="59"/>
        <v>0</v>
      </c>
      <c r="BW9" s="11">
        <f t="shared" si="60"/>
        <v>0</v>
      </c>
      <c r="BX9" s="11">
        <f t="shared" si="61"/>
        <v>0</v>
      </c>
      <c r="BY9" s="11">
        <f t="shared" si="62"/>
        <v>0</v>
      </c>
      <c r="BZ9" s="11">
        <f t="shared" si="63"/>
        <v>0</v>
      </c>
      <c r="CA9" s="11">
        <f t="shared" si="64"/>
        <v>0</v>
      </c>
      <c r="CB9" s="11">
        <f t="shared" si="16"/>
        <v>0</v>
      </c>
      <c r="CC9" s="31">
        <f t="shared" si="65"/>
        <v>0</v>
      </c>
    </row>
    <row r="10" spans="1:81" x14ac:dyDescent="0.25">
      <c r="A10" s="3">
        <f t="shared" ref="A10" si="69">+A9+1</f>
        <v>8</v>
      </c>
      <c r="B10" s="3" t="str">
        <f t="shared" si="17"/>
        <v>BB-910-8</v>
      </c>
      <c r="C10" s="3">
        <v>3</v>
      </c>
      <c r="D10" s="4">
        <f>+E10</f>
        <v>44391</v>
      </c>
      <c r="E10" s="5">
        <v>44391</v>
      </c>
      <c r="F10" s="6">
        <v>0.79166666666666663</v>
      </c>
      <c r="G10" s="6"/>
      <c r="H10" s="3" t="s">
        <v>40</v>
      </c>
      <c r="I10" s="3">
        <v>19</v>
      </c>
      <c r="J10" s="3" t="s">
        <v>21</v>
      </c>
      <c r="K10" s="3" t="s">
        <v>38</v>
      </c>
      <c r="L10" s="3">
        <v>3</v>
      </c>
      <c r="M10" s="3" t="s">
        <v>38</v>
      </c>
      <c r="N10" s="3" t="s">
        <v>10</v>
      </c>
      <c r="P10" s="3" t="s">
        <v>44</v>
      </c>
      <c r="Q10" s="3">
        <f>+BW19</f>
        <v>0</v>
      </c>
      <c r="R10" s="3">
        <f t="shared" si="7"/>
        <v>0</v>
      </c>
      <c r="S10" s="3">
        <f>+BZ19</f>
        <v>0</v>
      </c>
      <c r="T10" s="3">
        <f>+CA19</f>
        <v>0</v>
      </c>
      <c r="U10" s="3">
        <f>+CB19</f>
        <v>0</v>
      </c>
      <c r="V10" s="3">
        <f t="shared" si="8"/>
        <v>0</v>
      </c>
      <c r="W10" s="3">
        <f>+CC19</f>
        <v>0</v>
      </c>
      <c r="Z10" s="9">
        <f>IF(OR($H10=Z$1,$K10=Z$1),1,0)</f>
        <v>0</v>
      </c>
      <c r="AA10" s="9">
        <f>IF(AND(Z10=1,$K10=Z$1),1,0)</f>
        <v>0</v>
      </c>
      <c r="AB10" s="9">
        <f>IF(AND(Z10=1,$H10=Z$1),1,0)</f>
        <v>0</v>
      </c>
      <c r="AC10" s="9">
        <f>IF(OR(AND($H10=Z$1,$I10&gt;$L10),AND($K10=Z$1,$I10&lt;$L10)),1,0)</f>
        <v>0</v>
      </c>
      <c r="AD10" s="9">
        <f>IF(OR(AND($H10=Z$1,$I10&lt;$L10),AND($K10=Z$1,$I10&gt;$L10)),1,0)</f>
        <v>0</v>
      </c>
      <c r="AE10" s="9">
        <f t="shared" si="9"/>
        <v>0</v>
      </c>
      <c r="AF10" s="33">
        <f t="shared" si="23"/>
        <v>0</v>
      </c>
      <c r="AG10" s="8">
        <f>IF(OR($H10=AG$1,$K10=AG$1),1,0)</f>
        <v>1</v>
      </c>
      <c r="AH10" s="8">
        <f>IF(AND(AG10=1,$K10=AG$1),1,0)</f>
        <v>0</v>
      </c>
      <c r="AI10" s="8">
        <f>IF(AND(AG10=1,$H10=AG$1),1,0)</f>
        <v>1</v>
      </c>
      <c r="AJ10" s="8">
        <f>IF(OR(AND($H10=AG$1,$I10&gt;$L10),AND($K10=AG$1,$I10&lt;$L10)),1,0)</f>
        <v>1</v>
      </c>
      <c r="AK10" s="8">
        <f>IF(OR(AND($H10=AG$1,$I10&lt;$L10),AND($K10=AG$1,$I10&gt;$L10)),1,0)</f>
        <v>0</v>
      </c>
      <c r="AL10" s="8">
        <f t="shared" si="10"/>
        <v>0</v>
      </c>
      <c r="AM10" s="29">
        <f t="shared" si="29"/>
        <v>3</v>
      </c>
      <c r="AN10" s="10">
        <f>IF(OR($H10=AN$1,$K10=AN$1),1,0)</f>
        <v>1</v>
      </c>
      <c r="AO10" s="10">
        <f>IF(AND(AN10=1,$K10=AN$1),1,0)</f>
        <v>1</v>
      </c>
      <c r="AP10" s="10">
        <f>IF(AND(AN10=1,$H10=AN$1),1,0)</f>
        <v>0</v>
      </c>
      <c r="AQ10" s="10">
        <f>IF(OR(AND($H10=AN$1,$I10&gt;$L10),AND($K10=AN$1,$I10&lt;$L10)),1,0)</f>
        <v>0</v>
      </c>
      <c r="AR10" s="10">
        <f>IF(OR(AND($H10=AN$1,$I10&lt;$L10),AND($K10=AN$1,$I10&gt;$L10)),1,0)</f>
        <v>1</v>
      </c>
      <c r="AS10" s="10">
        <f t="shared" si="11"/>
        <v>0</v>
      </c>
      <c r="AT10" s="30">
        <f t="shared" si="35"/>
        <v>19</v>
      </c>
      <c r="AU10" s="11">
        <f>IF(OR($H10=AU$1,$K10=AU$1),1,0)</f>
        <v>0</v>
      </c>
      <c r="AV10" s="11">
        <f>IF(AND(AU10=1,$K10=AU$1),1,0)</f>
        <v>0</v>
      </c>
      <c r="AW10" s="11">
        <f>IF(AND(AU10=1,$H10=AU$1),1,0)</f>
        <v>0</v>
      </c>
      <c r="AX10" s="11">
        <f>IF(OR(AND($H10=AU$1,$I10&gt;$L10),AND($K10=AU$1,$I10&lt;$L10)),1,0)</f>
        <v>0</v>
      </c>
      <c r="AY10" s="11">
        <f>IF(OR(AND($H10=AU$1,$I10&lt;$L10),AND($K10=AU$1,$I10&gt;$L10)),1,0)</f>
        <v>0</v>
      </c>
      <c r="AZ10" s="11">
        <f t="shared" si="12"/>
        <v>0</v>
      </c>
      <c r="BA10" s="31">
        <f t="shared" si="41"/>
        <v>0</v>
      </c>
      <c r="BB10" s="9">
        <f>IF(OR($H10=BB$1,$K10=BB$1),1,0)</f>
        <v>0</v>
      </c>
      <c r="BC10" s="9">
        <f>IF(AND(BB10=1,$K10=BB$1),1,0)</f>
        <v>0</v>
      </c>
      <c r="BD10" s="9">
        <f>IF(AND(BB10=1,$H10=BB$1),1,0)</f>
        <v>0</v>
      </c>
      <c r="BE10" s="9">
        <f>IF(OR(AND($H10=BB$1,$I10&gt;$L10),AND($K10=BB$1,$I10&lt;$L10)),1,0)</f>
        <v>0</v>
      </c>
      <c r="BF10" s="9">
        <f>IF(OR(AND($H10=BB$1,$I10&lt;$L10),AND($K10=BB$1,$I10&gt;$L10)),1,0)</f>
        <v>0</v>
      </c>
      <c r="BG10" s="9">
        <f t="shared" si="13"/>
        <v>0</v>
      </c>
      <c r="BH10" s="33">
        <f t="shared" si="47"/>
        <v>0</v>
      </c>
      <c r="BI10" s="8">
        <f>IF(OR($H10=BI$1,$K10=BI$1),1,0)</f>
        <v>0</v>
      </c>
      <c r="BJ10" s="8">
        <f>IF(AND(BI10=1,$K10=BI$1),1,0)</f>
        <v>0</v>
      </c>
      <c r="BK10" s="8">
        <f>IF(AND(BI10=1,$H10=BI$1),1,0)</f>
        <v>0</v>
      </c>
      <c r="BL10" s="8">
        <f>IF(OR(AND($H10=BI$1,$I10&gt;$L10),AND($K10=BI$1,$I10&lt;$L10)),1,0)</f>
        <v>0</v>
      </c>
      <c r="BM10" s="8">
        <f>IF(OR(AND($H10=BI$1,$I10&lt;$L10),AND($K10=BI$1,$I10&gt;$L10)),1,0)</f>
        <v>0</v>
      </c>
      <c r="BN10" s="8">
        <f t="shared" si="14"/>
        <v>0</v>
      </c>
      <c r="BO10" s="29">
        <f t="shared" si="53"/>
        <v>0</v>
      </c>
      <c r="BP10" s="10">
        <f>IF(OR($H10=BP$1,$K10=BP$1),1,0)</f>
        <v>0</v>
      </c>
      <c r="BQ10" s="10">
        <f>IF(AND(BP10=1,$K10=BP$1),1,0)</f>
        <v>0</v>
      </c>
      <c r="BR10" s="10">
        <f>IF(AND(BP10=1,$H10=BP$1),1,0)</f>
        <v>0</v>
      </c>
      <c r="BS10" s="10">
        <f>IF(OR(AND($H10=BP$1,$I10&gt;$L10),AND($K10=BP$1,$I10&lt;$L10)),1,0)</f>
        <v>0</v>
      </c>
      <c r="BT10" s="10">
        <f>IF(OR(AND($H10=BP$1,$I10&lt;$L10),AND($K10=BP$1,$I10&gt;$L10)),1,0)</f>
        <v>0</v>
      </c>
      <c r="BU10" s="10">
        <f t="shared" si="15"/>
        <v>0</v>
      </c>
      <c r="BV10" s="30">
        <f t="shared" si="59"/>
        <v>0</v>
      </c>
      <c r="BW10" s="11">
        <f>IF(OR($H10=BW$1,$K10=BW$1),1,0)</f>
        <v>0</v>
      </c>
      <c r="BX10" s="11">
        <f>IF(AND(BW10=1,$K10=BW$1),1,0)</f>
        <v>0</v>
      </c>
      <c r="BY10" s="11">
        <f>IF(AND(BW10=1,$H10=BW$1),1,0)</f>
        <v>0</v>
      </c>
      <c r="BZ10" s="11">
        <f>IF(OR(AND($H10=BW$1,$I10&gt;$L10),AND($K10=BW$1,$I10&lt;$L10)),1,0)</f>
        <v>0</v>
      </c>
      <c r="CA10" s="11">
        <f>IF(OR(AND($H10=BW$1,$I10&lt;$L10),AND($K10=BW$1,$I10&gt;$L10)),1,0)</f>
        <v>0</v>
      </c>
      <c r="CB10" s="11">
        <f t="shared" si="16"/>
        <v>0</v>
      </c>
      <c r="CC10" s="31">
        <f t="shared" si="65"/>
        <v>0</v>
      </c>
    </row>
    <row r="11" spans="1:81" x14ac:dyDescent="0.25">
      <c r="A11" s="3">
        <f t="shared" ref="A11:A17" si="70">+A10+1</f>
        <v>9</v>
      </c>
      <c r="B11" s="3" t="str">
        <f t="shared" si="17"/>
        <v>BB-910-9</v>
      </c>
      <c r="C11" s="3">
        <v>3</v>
      </c>
      <c r="D11" s="4">
        <f t="shared" ref="D11:D17" si="71">+E11</f>
        <v>44393</v>
      </c>
      <c r="E11" s="5">
        <v>44393</v>
      </c>
      <c r="F11" s="6">
        <v>0.75</v>
      </c>
      <c r="G11" s="6"/>
      <c r="H11" s="3" t="s">
        <v>43</v>
      </c>
      <c r="I11" s="3">
        <v>11</v>
      </c>
      <c r="J11" s="3" t="s">
        <v>21</v>
      </c>
      <c r="K11" s="3" t="s">
        <v>41</v>
      </c>
      <c r="L11" s="3">
        <v>1</v>
      </c>
      <c r="M11" s="3" t="s">
        <v>41</v>
      </c>
      <c r="N11" s="3" t="s">
        <v>10</v>
      </c>
      <c r="Z11" s="9">
        <f t="shared" si="18"/>
        <v>0</v>
      </c>
      <c r="AA11" s="9">
        <f t="shared" si="19"/>
        <v>0</v>
      </c>
      <c r="AB11" s="9">
        <f t="shared" si="20"/>
        <v>0</v>
      </c>
      <c r="AC11" s="9">
        <f t="shared" si="21"/>
        <v>0</v>
      </c>
      <c r="AD11" s="9">
        <f t="shared" si="22"/>
        <v>0</v>
      </c>
      <c r="AE11" s="9">
        <f t="shared" si="9"/>
        <v>0</v>
      </c>
      <c r="AF11" s="33">
        <f t="shared" si="23"/>
        <v>0</v>
      </c>
      <c r="AG11" s="8">
        <f t="shared" si="24"/>
        <v>0</v>
      </c>
      <c r="AH11" s="8">
        <f t="shared" si="25"/>
        <v>0</v>
      </c>
      <c r="AI11" s="8">
        <f t="shared" si="26"/>
        <v>0</v>
      </c>
      <c r="AJ11" s="8">
        <f t="shared" si="27"/>
        <v>0</v>
      </c>
      <c r="AK11" s="8">
        <f t="shared" si="28"/>
        <v>0</v>
      </c>
      <c r="AL11" s="8">
        <f t="shared" si="10"/>
        <v>0</v>
      </c>
      <c r="AM11" s="29">
        <f t="shared" si="29"/>
        <v>0</v>
      </c>
      <c r="AN11" s="10">
        <f t="shared" si="30"/>
        <v>0</v>
      </c>
      <c r="AO11" s="10">
        <f t="shared" si="31"/>
        <v>0</v>
      </c>
      <c r="AP11" s="10">
        <f t="shared" si="32"/>
        <v>0</v>
      </c>
      <c r="AQ11" s="10">
        <f t="shared" si="33"/>
        <v>0</v>
      </c>
      <c r="AR11" s="10">
        <f t="shared" si="34"/>
        <v>0</v>
      </c>
      <c r="AS11" s="10">
        <f t="shared" si="11"/>
        <v>0</v>
      </c>
      <c r="AT11" s="30">
        <f t="shared" si="35"/>
        <v>0</v>
      </c>
      <c r="AU11" s="11">
        <f t="shared" si="36"/>
        <v>0</v>
      </c>
      <c r="AV11" s="11">
        <f t="shared" si="37"/>
        <v>0</v>
      </c>
      <c r="AW11" s="11">
        <f t="shared" si="38"/>
        <v>0</v>
      </c>
      <c r="AX11" s="11">
        <f t="shared" si="39"/>
        <v>0</v>
      </c>
      <c r="AY11" s="11">
        <f t="shared" si="40"/>
        <v>0</v>
      </c>
      <c r="AZ11" s="11">
        <f t="shared" si="12"/>
        <v>0</v>
      </c>
      <c r="BA11" s="31">
        <f t="shared" si="41"/>
        <v>0</v>
      </c>
      <c r="BB11" s="9">
        <f t="shared" si="42"/>
        <v>1</v>
      </c>
      <c r="BC11" s="9">
        <f t="shared" si="43"/>
        <v>0</v>
      </c>
      <c r="BD11" s="9">
        <f t="shared" si="44"/>
        <v>1</v>
      </c>
      <c r="BE11" s="9">
        <f t="shared" si="45"/>
        <v>1</v>
      </c>
      <c r="BF11" s="9">
        <f t="shared" si="46"/>
        <v>0</v>
      </c>
      <c r="BG11" s="9">
        <f t="shared" si="13"/>
        <v>0</v>
      </c>
      <c r="BH11" s="33">
        <f t="shared" si="47"/>
        <v>1</v>
      </c>
      <c r="BI11" s="8">
        <f t="shared" si="48"/>
        <v>1</v>
      </c>
      <c r="BJ11" s="8">
        <f t="shared" si="49"/>
        <v>1</v>
      </c>
      <c r="BK11" s="8">
        <f t="shared" si="50"/>
        <v>0</v>
      </c>
      <c r="BL11" s="8">
        <f t="shared" si="51"/>
        <v>0</v>
      </c>
      <c r="BM11" s="8">
        <f t="shared" si="52"/>
        <v>1</v>
      </c>
      <c r="BN11" s="8">
        <f t="shared" si="14"/>
        <v>0</v>
      </c>
      <c r="BO11" s="29">
        <f t="shared" si="53"/>
        <v>11</v>
      </c>
      <c r="BP11" s="10">
        <f t="shared" si="54"/>
        <v>0</v>
      </c>
      <c r="BQ11" s="10">
        <f t="shared" si="55"/>
        <v>0</v>
      </c>
      <c r="BR11" s="10">
        <f t="shared" si="56"/>
        <v>0</v>
      </c>
      <c r="BS11" s="10">
        <f t="shared" si="57"/>
        <v>0</v>
      </c>
      <c r="BT11" s="10">
        <f t="shared" si="58"/>
        <v>0</v>
      </c>
      <c r="BU11" s="10">
        <f t="shared" si="15"/>
        <v>0</v>
      </c>
      <c r="BV11" s="30">
        <f t="shared" si="59"/>
        <v>0</v>
      </c>
      <c r="BW11" s="11">
        <f t="shared" si="60"/>
        <v>0</v>
      </c>
      <c r="BX11" s="11">
        <f t="shared" si="61"/>
        <v>0</v>
      </c>
      <c r="BY11" s="11">
        <f t="shared" si="62"/>
        <v>0</v>
      </c>
      <c r="BZ11" s="11">
        <f t="shared" si="63"/>
        <v>0</v>
      </c>
      <c r="CA11" s="11">
        <f t="shared" si="64"/>
        <v>0</v>
      </c>
      <c r="CB11" s="11">
        <f t="shared" si="16"/>
        <v>0</v>
      </c>
      <c r="CC11" s="31">
        <f t="shared" si="65"/>
        <v>0</v>
      </c>
    </row>
    <row r="12" spans="1:81" x14ac:dyDescent="0.25">
      <c r="A12" s="12">
        <f t="shared" si="70"/>
        <v>10</v>
      </c>
      <c r="B12" s="12" t="str">
        <f t="shared" si="17"/>
        <v>BB-910-10</v>
      </c>
      <c r="C12" s="12">
        <v>4</v>
      </c>
      <c r="D12" s="13">
        <f t="shared" si="71"/>
        <v>44395</v>
      </c>
      <c r="E12" s="14">
        <v>44395</v>
      </c>
      <c r="F12" s="15">
        <v>0.54166666666666663</v>
      </c>
      <c r="G12" s="15"/>
      <c r="H12" s="12" t="s">
        <v>40</v>
      </c>
      <c r="I12" s="12">
        <v>2</v>
      </c>
      <c r="J12" s="12" t="s">
        <v>21</v>
      </c>
      <c r="K12" s="12" t="s">
        <v>39</v>
      </c>
      <c r="L12" s="12">
        <v>10</v>
      </c>
      <c r="M12" s="12" t="s">
        <v>39</v>
      </c>
      <c r="N12" s="12" t="s">
        <v>10</v>
      </c>
      <c r="P12" s="25" t="s">
        <v>33</v>
      </c>
      <c r="Z12" s="9">
        <f t="shared" si="18"/>
        <v>1</v>
      </c>
      <c r="AA12" s="9">
        <f t="shared" si="19"/>
        <v>1</v>
      </c>
      <c r="AB12" s="9">
        <f t="shared" si="20"/>
        <v>0</v>
      </c>
      <c r="AC12" s="9">
        <f t="shared" si="21"/>
        <v>1</v>
      </c>
      <c r="AD12" s="9">
        <f t="shared" si="22"/>
        <v>0</v>
      </c>
      <c r="AE12" s="9">
        <f t="shared" si="9"/>
        <v>0</v>
      </c>
      <c r="AF12" s="33">
        <f t="shared" si="23"/>
        <v>2</v>
      </c>
      <c r="AG12" s="8">
        <f t="shared" si="24"/>
        <v>1</v>
      </c>
      <c r="AH12" s="8">
        <f t="shared" si="25"/>
        <v>0</v>
      </c>
      <c r="AI12" s="8">
        <f t="shared" si="26"/>
        <v>1</v>
      </c>
      <c r="AJ12" s="8">
        <f t="shared" si="27"/>
        <v>0</v>
      </c>
      <c r="AK12" s="8">
        <f t="shared" si="28"/>
        <v>1</v>
      </c>
      <c r="AL12" s="8">
        <f t="shared" si="10"/>
        <v>0</v>
      </c>
      <c r="AM12" s="29">
        <f t="shared" si="29"/>
        <v>10</v>
      </c>
      <c r="AN12" s="10">
        <f t="shared" si="30"/>
        <v>0</v>
      </c>
      <c r="AO12" s="10">
        <f t="shared" si="31"/>
        <v>0</v>
      </c>
      <c r="AP12" s="10">
        <f t="shared" si="32"/>
        <v>0</v>
      </c>
      <c r="AQ12" s="10">
        <f t="shared" si="33"/>
        <v>0</v>
      </c>
      <c r="AR12" s="10">
        <f t="shared" si="34"/>
        <v>0</v>
      </c>
      <c r="AS12" s="10">
        <f t="shared" si="11"/>
        <v>0</v>
      </c>
      <c r="AT12" s="30">
        <f t="shared" si="35"/>
        <v>0</v>
      </c>
      <c r="AU12" s="11">
        <f t="shared" si="36"/>
        <v>0</v>
      </c>
      <c r="AV12" s="11">
        <f t="shared" si="37"/>
        <v>0</v>
      </c>
      <c r="AW12" s="11">
        <f t="shared" si="38"/>
        <v>0</v>
      </c>
      <c r="AX12" s="11">
        <f t="shared" si="39"/>
        <v>0</v>
      </c>
      <c r="AY12" s="11">
        <f t="shared" si="40"/>
        <v>0</v>
      </c>
      <c r="AZ12" s="11">
        <f t="shared" si="12"/>
        <v>0</v>
      </c>
      <c r="BA12" s="31">
        <f t="shared" si="41"/>
        <v>0</v>
      </c>
      <c r="BB12" s="9">
        <f t="shared" si="42"/>
        <v>0</v>
      </c>
      <c r="BC12" s="9">
        <f t="shared" si="43"/>
        <v>0</v>
      </c>
      <c r="BD12" s="9">
        <f t="shared" si="44"/>
        <v>0</v>
      </c>
      <c r="BE12" s="9">
        <f t="shared" si="45"/>
        <v>0</v>
      </c>
      <c r="BF12" s="9">
        <f t="shared" si="46"/>
        <v>0</v>
      </c>
      <c r="BG12" s="9">
        <f t="shared" si="13"/>
        <v>0</v>
      </c>
      <c r="BH12" s="33">
        <f t="shared" si="47"/>
        <v>0</v>
      </c>
      <c r="BI12" s="8">
        <f t="shared" si="48"/>
        <v>0</v>
      </c>
      <c r="BJ12" s="8">
        <f t="shared" si="49"/>
        <v>0</v>
      </c>
      <c r="BK12" s="8">
        <f t="shared" si="50"/>
        <v>0</v>
      </c>
      <c r="BL12" s="8">
        <f t="shared" si="51"/>
        <v>0</v>
      </c>
      <c r="BM12" s="8">
        <f t="shared" si="52"/>
        <v>0</v>
      </c>
      <c r="BN12" s="8">
        <f t="shared" si="14"/>
        <v>0</v>
      </c>
      <c r="BO12" s="29">
        <f t="shared" si="53"/>
        <v>0</v>
      </c>
      <c r="BP12" s="10">
        <f t="shared" si="54"/>
        <v>0</v>
      </c>
      <c r="BQ12" s="10">
        <f t="shared" si="55"/>
        <v>0</v>
      </c>
      <c r="BR12" s="10">
        <f t="shared" si="56"/>
        <v>0</v>
      </c>
      <c r="BS12" s="10">
        <f t="shared" si="57"/>
        <v>0</v>
      </c>
      <c r="BT12" s="10">
        <f t="shared" si="58"/>
        <v>0</v>
      </c>
      <c r="BU12" s="10">
        <f t="shared" si="15"/>
        <v>0</v>
      </c>
      <c r="BV12" s="30">
        <f t="shared" si="59"/>
        <v>0</v>
      </c>
      <c r="BW12" s="11">
        <f t="shared" si="60"/>
        <v>0</v>
      </c>
      <c r="BX12" s="11">
        <f t="shared" si="61"/>
        <v>0</v>
      </c>
      <c r="BY12" s="11">
        <f t="shared" si="62"/>
        <v>0</v>
      </c>
      <c r="BZ12" s="11">
        <f t="shared" si="63"/>
        <v>0</v>
      </c>
      <c r="CA12" s="11">
        <f t="shared" si="64"/>
        <v>0</v>
      </c>
      <c r="CB12" s="11">
        <f t="shared" si="16"/>
        <v>0</v>
      </c>
      <c r="CC12" s="31">
        <f t="shared" si="65"/>
        <v>0</v>
      </c>
    </row>
    <row r="13" spans="1:81" x14ac:dyDescent="0.25">
      <c r="A13" s="12">
        <f t="shared" si="70"/>
        <v>11</v>
      </c>
      <c r="B13" s="12" t="str">
        <f t="shared" si="17"/>
        <v>BB-910-11</v>
      </c>
      <c r="C13" s="12">
        <v>4</v>
      </c>
      <c r="D13" s="13">
        <f t="shared" si="71"/>
        <v>44395</v>
      </c>
      <c r="E13" s="14">
        <v>44395</v>
      </c>
      <c r="F13" s="28">
        <v>0.63541666666666663</v>
      </c>
      <c r="G13" s="15"/>
      <c r="H13" s="12" t="s">
        <v>42</v>
      </c>
      <c r="I13" s="12">
        <v>7</v>
      </c>
      <c r="J13" s="12" t="s">
        <v>21</v>
      </c>
      <c r="K13" s="12" t="s">
        <v>43</v>
      </c>
      <c r="L13" s="12">
        <v>17</v>
      </c>
      <c r="M13" s="12" t="s">
        <v>38</v>
      </c>
      <c r="N13" s="12" t="s">
        <v>10</v>
      </c>
      <c r="P13" s="26" t="s">
        <v>34</v>
      </c>
      <c r="Z13" s="9">
        <f t="shared" si="18"/>
        <v>0</v>
      </c>
      <c r="AA13" s="9">
        <f t="shared" si="19"/>
        <v>0</v>
      </c>
      <c r="AB13" s="9">
        <f t="shared" si="20"/>
        <v>0</v>
      </c>
      <c r="AC13" s="9">
        <f t="shared" si="21"/>
        <v>0</v>
      </c>
      <c r="AD13" s="9">
        <f t="shared" si="22"/>
        <v>0</v>
      </c>
      <c r="AE13" s="9">
        <f t="shared" si="9"/>
        <v>0</v>
      </c>
      <c r="AF13" s="33">
        <f t="shared" si="23"/>
        <v>0</v>
      </c>
      <c r="AG13" s="8">
        <f t="shared" si="24"/>
        <v>0</v>
      </c>
      <c r="AH13" s="8">
        <f t="shared" si="25"/>
        <v>0</v>
      </c>
      <c r="AI13" s="8">
        <f t="shared" si="26"/>
        <v>0</v>
      </c>
      <c r="AJ13" s="8">
        <f t="shared" si="27"/>
        <v>0</v>
      </c>
      <c r="AK13" s="8">
        <f t="shared" si="28"/>
        <v>0</v>
      </c>
      <c r="AL13" s="8">
        <f t="shared" si="10"/>
        <v>0</v>
      </c>
      <c r="AM13" s="29">
        <f t="shared" si="29"/>
        <v>0</v>
      </c>
      <c r="AN13" s="10">
        <f t="shared" si="30"/>
        <v>0</v>
      </c>
      <c r="AO13" s="10">
        <f t="shared" si="31"/>
        <v>0</v>
      </c>
      <c r="AP13" s="10">
        <f t="shared" si="32"/>
        <v>0</v>
      </c>
      <c r="AQ13" s="10">
        <f t="shared" si="33"/>
        <v>0</v>
      </c>
      <c r="AR13" s="10">
        <f t="shared" si="34"/>
        <v>0</v>
      </c>
      <c r="AS13" s="10">
        <f t="shared" si="11"/>
        <v>0</v>
      </c>
      <c r="AT13" s="30">
        <f t="shared" si="35"/>
        <v>0</v>
      </c>
      <c r="AU13" s="11">
        <f t="shared" si="36"/>
        <v>1</v>
      </c>
      <c r="AV13" s="11">
        <f t="shared" si="37"/>
        <v>0</v>
      </c>
      <c r="AW13" s="11">
        <f t="shared" si="38"/>
        <v>1</v>
      </c>
      <c r="AX13" s="11">
        <f t="shared" si="39"/>
        <v>0</v>
      </c>
      <c r="AY13" s="11">
        <f t="shared" si="40"/>
        <v>1</v>
      </c>
      <c r="AZ13" s="11">
        <f t="shared" si="12"/>
        <v>0</v>
      </c>
      <c r="BA13" s="31">
        <f t="shared" si="41"/>
        <v>17</v>
      </c>
      <c r="BB13" s="9">
        <f t="shared" si="42"/>
        <v>1</v>
      </c>
      <c r="BC13" s="9">
        <f t="shared" si="43"/>
        <v>1</v>
      </c>
      <c r="BD13" s="9">
        <f t="shared" si="44"/>
        <v>0</v>
      </c>
      <c r="BE13" s="9">
        <f t="shared" si="45"/>
        <v>1</v>
      </c>
      <c r="BF13" s="9">
        <f t="shared" si="46"/>
        <v>0</v>
      </c>
      <c r="BG13" s="9">
        <f t="shared" si="13"/>
        <v>0</v>
      </c>
      <c r="BH13" s="33">
        <f t="shared" si="47"/>
        <v>7</v>
      </c>
      <c r="BI13" s="8">
        <f t="shared" si="48"/>
        <v>0</v>
      </c>
      <c r="BJ13" s="8">
        <f t="shared" si="49"/>
        <v>0</v>
      </c>
      <c r="BK13" s="8">
        <f t="shared" si="50"/>
        <v>0</v>
      </c>
      <c r="BL13" s="8">
        <f t="shared" si="51"/>
        <v>0</v>
      </c>
      <c r="BM13" s="8">
        <f t="shared" si="52"/>
        <v>0</v>
      </c>
      <c r="BN13" s="8">
        <f t="shared" si="14"/>
        <v>0</v>
      </c>
      <c r="BO13" s="29">
        <f t="shared" si="53"/>
        <v>0</v>
      </c>
      <c r="BP13" s="10">
        <f t="shared" si="54"/>
        <v>0</v>
      </c>
      <c r="BQ13" s="10">
        <f t="shared" si="55"/>
        <v>0</v>
      </c>
      <c r="BR13" s="10">
        <f t="shared" si="56"/>
        <v>0</v>
      </c>
      <c r="BS13" s="10">
        <f t="shared" si="57"/>
        <v>0</v>
      </c>
      <c r="BT13" s="10">
        <f t="shared" si="58"/>
        <v>0</v>
      </c>
      <c r="BU13" s="10">
        <f t="shared" si="15"/>
        <v>0</v>
      </c>
      <c r="BV13" s="30">
        <f t="shared" si="59"/>
        <v>0</v>
      </c>
      <c r="BW13" s="11">
        <f t="shared" si="60"/>
        <v>0</v>
      </c>
      <c r="BX13" s="11">
        <f t="shared" si="61"/>
        <v>0</v>
      </c>
      <c r="BY13" s="11">
        <f t="shared" si="62"/>
        <v>0</v>
      </c>
      <c r="BZ13" s="11">
        <f t="shared" si="63"/>
        <v>0</v>
      </c>
      <c r="CA13" s="11">
        <f t="shared" si="64"/>
        <v>0</v>
      </c>
      <c r="CB13" s="11">
        <f t="shared" si="16"/>
        <v>0</v>
      </c>
      <c r="CC13" s="31">
        <f t="shared" si="65"/>
        <v>0</v>
      </c>
    </row>
    <row r="14" spans="1:81" x14ac:dyDescent="0.25">
      <c r="A14" s="12">
        <f t="shared" si="70"/>
        <v>12</v>
      </c>
      <c r="B14" s="12" t="str">
        <f t="shared" si="17"/>
        <v>BB-910-12</v>
      </c>
      <c r="C14" s="12">
        <v>4</v>
      </c>
      <c r="D14" s="13">
        <f t="shared" si="71"/>
        <v>44395</v>
      </c>
      <c r="E14" s="14">
        <v>44395</v>
      </c>
      <c r="F14" s="15">
        <v>0.54166666666666663</v>
      </c>
      <c r="G14" s="15"/>
      <c r="H14" s="12" t="s">
        <v>41</v>
      </c>
      <c r="I14" s="12">
        <v>6</v>
      </c>
      <c r="J14" s="12" t="s">
        <v>21</v>
      </c>
      <c r="K14" s="12" t="s">
        <v>38</v>
      </c>
      <c r="L14" s="12">
        <v>2</v>
      </c>
      <c r="M14" s="12" t="s">
        <v>38</v>
      </c>
      <c r="N14" s="12" t="s">
        <v>10</v>
      </c>
      <c r="P14" s="26" t="s">
        <v>35</v>
      </c>
      <c r="Z14" s="9">
        <f t="shared" si="18"/>
        <v>0</v>
      </c>
      <c r="AA14" s="9">
        <f t="shared" si="19"/>
        <v>0</v>
      </c>
      <c r="AB14" s="9">
        <f t="shared" si="20"/>
        <v>0</v>
      </c>
      <c r="AC14" s="9">
        <f t="shared" si="21"/>
        <v>0</v>
      </c>
      <c r="AD14" s="9">
        <f t="shared" si="22"/>
        <v>0</v>
      </c>
      <c r="AE14" s="9">
        <f t="shared" si="9"/>
        <v>0</v>
      </c>
      <c r="AF14" s="33">
        <f t="shared" si="23"/>
        <v>0</v>
      </c>
      <c r="AG14" s="8">
        <f t="shared" si="24"/>
        <v>0</v>
      </c>
      <c r="AH14" s="8">
        <f t="shared" si="25"/>
        <v>0</v>
      </c>
      <c r="AI14" s="8">
        <f t="shared" si="26"/>
        <v>0</v>
      </c>
      <c r="AJ14" s="8">
        <f t="shared" si="27"/>
        <v>0</v>
      </c>
      <c r="AK14" s="8">
        <f t="shared" si="28"/>
        <v>0</v>
      </c>
      <c r="AL14" s="8">
        <f t="shared" si="10"/>
        <v>0</v>
      </c>
      <c r="AM14" s="29">
        <f t="shared" si="29"/>
        <v>0</v>
      </c>
      <c r="AN14" s="10">
        <f t="shared" si="30"/>
        <v>1</v>
      </c>
      <c r="AO14" s="10">
        <f t="shared" si="31"/>
        <v>1</v>
      </c>
      <c r="AP14" s="10">
        <f t="shared" si="32"/>
        <v>0</v>
      </c>
      <c r="AQ14" s="10">
        <f t="shared" si="33"/>
        <v>0</v>
      </c>
      <c r="AR14" s="10">
        <f t="shared" si="34"/>
        <v>1</v>
      </c>
      <c r="AS14" s="10">
        <f t="shared" si="11"/>
        <v>0</v>
      </c>
      <c r="AT14" s="30">
        <f t="shared" si="35"/>
        <v>6</v>
      </c>
      <c r="AU14" s="11">
        <f t="shared" si="36"/>
        <v>0</v>
      </c>
      <c r="AV14" s="11">
        <f t="shared" si="37"/>
        <v>0</v>
      </c>
      <c r="AW14" s="11">
        <f t="shared" si="38"/>
        <v>0</v>
      </c>
      <c r="AX14" s="11">
        <f t="shared" si="39"/>
        <v>0</v>
      </c>
      <c r="AY14" s="11">
        <f t="shared" si="40"/>
        <v>0</v>
      </c>
      <c r="AZ14" s="11">
        <f t="shared" si="12"/>
        <v>0</v>
      </c>
      <c r="BA14" s="31">
        <f t="shared" si="41"/>
        <v>0</v>
      </c>
      <c r="BB14" s="9">
        <f t="shared" si="42"/>
        <v>0</v>
      </c>
      <c r="BC14" s="9">
        <f t="shared" si="43"/>
        <v>0</v>
      </c>
      <c r="BD14" s="9">
        <f t="shared" si="44"/>
        <v>0</v>
      </c>
      <c r="BE14" s="9">
        <f t="shared" si="45"/>
        <v>0</v>
      </c>
      <c r="BF14" s="9">
        <f t="shared" si="46"/>
        <v>0</v>
      </c>
      <c r="BG14" s="9">
        <f t="shared" si="13"/>
        <v>0</v>
      </c>
      <c r="BH14" s="33">
        <f t="shared" si="47"/>
        <v>0</v>
      </c>
      <c r="BI14" s="8">
        <f t="shared" si="48"/>
        <v>1</v>
      </c>
      <c r="BJ14" s="8">
        <f t="shared" si="49"/>
        <v>0</v>
      </c>
      <c r="BK14" s="8">
        <f t="shared" si="50"/>
        <v>1</v>
      </c>
      <c r="BL14" s="8">
        <f t="shared" si="51"/>
        <v>1</v>
      </c>
      <c r="BM14" s="8">
        <f t="shared" si="52"/>
        <v>0</v>
      </c>
      <c r="BN14" s="8">
        <f t="shared" si="14"/>
        <v>0</v>
      </c>
      <c r="BO14" s="29">
        <f t="shared" si="53"/>
        <v>2</v>
      </c>
      <c r="BP14" s="10">
        <f t="shared" si="54"/>
        <v>0</v>
      </c>
      <c r="BQ14" s="10">
        <f t="shared" si="55"/>
        <v>0</v>
      </c>
      <c r="BR14" s="10">
        <f t="shared" si="56"/>
        <v>0</v>
      </c>
      <c r="BS14" s="10">
        <f t="shared" si="57"/>
        <v>0</v>
      </c>
      <c r="BT14" s="10">
        <f t="shared" si="58"/>
        <v>0</v>
      </c>
      <c r="BU14" s="10">
        <f t="shared" si="15"/>
        <v>0</v>
      </c>
      <c r="BV14" s="30">
        <f t="shared" si="59"/>
        <v>0</v>
      </c>
      <c r="BW14" s="11">
        <f t="shared" si="60"/>
        <v>0</v>
      </c>
      <c r="BX14" s="11">
        <f t="shared" si="61"/>
        <v>0</v>
      </c>
      <c r="BY14" s="11">
        <f t="shared" si="62"/>
        <v>0</v>
      </c>
      <c r="BZ14" s="11">
        <f t="shared" si="63"/>
        <v>0</v>
      </c>
      <c r="CA14" s="11">
        <f t="shared" si="64"/>
        <v>0</v>
      </c>
      <c r="CB14" s="11">
        <f t="shared" si="16"/>
        <v>0</v>
      </c>
      <c r="CC14" s="31">
        <f t="shared" si="65"/>
        <v>0</v>
      </c>
    </row>
    <row r="15" spans="1:81" x14ac:dyDescent="0.25">
      <c r="A15" s="3">
        <f t="shared" si="70"/>
        <v>13</v>
      </c>
      <c r="B15" s="3" t="str">
        <f t="shared" si="17"/>
        <v>BB-910-13</v>
      </c>
      <c r="C15" s="3">
        <v>5</v>
      </c>
      <c r="D15" s="4">
        <f t="shared" si="71"/>
        <v>44396</v>
      </c>
      <c r="E15" s="5">
        <v>44396</v>
      </c>
      <c r="F15" s="6">
        <v>0.75</v>
      </c>
      <c r="G15" s="6"/>
      <c r="H15" s="3" t="s">
        <v>40</v>
      </c>
      <c r="I15" s="3">
        <v>5</v>
      </c>
      <c r="J15" s="3" t="s">
        <v>21</v>
      </c>
      <c r="K15" s="3" t="s">
        <v>41</v>
      </c>
      <c r="L15" s="3">
        <v>10</v>
      </c>
      <c r="M15" s="3" t="s">
        <v>41</v>
      </c>
      <c r="N15" s="3" t="s">
        <v>10</v>
      </c>
      <c r="P15" s="26" t="s">
        <v>36</v>
      </c>
      <c r="Z15" s="9">
        <f t="shared" si="18"/>
        <v>0</v>
      </c>
      <c r="AA15" s="9">
        <f t="shared" si="19"/>
        <v>0</v>
      </c>
      <c r="AB15" s="9">
        <f t="shared" si="20"/>
        <v>0</v>
      </c>
      <c r="AC15" s="9">
        <f t="shared" si="21"/>
        <v>0</v>
      </c>
      <c r="AD15" s="9">
        <f t="shared" si="22"/>
        <v>0</v>
      </c>
      <c r="AE15" s="9">
        <f t="shared" si="9"/>
        <v>0</v>
      </c>
      <c r="AF15" s="33">
        <f t="shared" si="23"/>
        <v>0</v>
      </c>
      <c r="AG15" s="8">
        <f t="shared" si="24"/>
        <v>1</v>
      </c>
      <c r="AH15" s="8">
        <f t="shared" si="25"/>
        <v>0</v>
      </c>
      <c r="AI15" s="8">
        <f t="shared" si="26"/>
        <v>1</v>
      </c>
      <c r="AJ15" s="8">
        <f t="shared" si="27"/>
        <v>0</v>
      </c>
      <c r="AK15" s="8">
        <f t="shared" si="28"/>
        <v>1</v>
      </c>
      <c r="AL15" s="8">
        <f t="shared" si="10"/>
        <v>0</v>
      </c>
      <c r="AM15" s="29">
        <f t="shared" si="29"/>
        <v>10</v>
      </c>
      <c r="AN15" s="10">
        <f t="shared" si="30"/>
        <v>0</v>
      </c>
      <c r="AO15" s="10">
        <f t="shared" si="31"/>
        <v>0</v>
      </c>
      <c r="AP15" s="10">
        <f t="shared" si="32"/>
        <v>0</v>
      </c>
      <c r="AQ15" s="10">
        <f t="shared" si="33"/>
        <v>0</v>
      </c>
      <c r="AR15" s="10">
        <f t="shared" si="34"/>
        <v>0</v>
      </c>
      <c r="AS15" s="10">
        <f t="shared" si="11"/>
        <v>0</v>
      </c>
      <c r="AT15" s="30">
        <f t="shared" si="35"/>
        <v>0</v>
      </c>
      <c r="AU15" s="11">
        <f t="shared" si="36"/>
        <v>0</v>
      </c>
      <c r="AV15" s="11">
        <f t="shared" si="37"/>
        <v>0</v>
      </c>
      <c r="AW15" s="11">
        <f t="shared" si="38"/>
        <v>0</v>
      </c>
      <c r="AX15" s="11">
        <f t="shared" si="39"/>
        <v>0</v>
      </c>
      <c r="AY15" s="11">
        <f t="shared" si="40"/>
        <v>0</v>
      </c>
      <c r="AZ15" s="11">
        <f t="shared" si="12"/>
        <v>0</v>
      </c>
      <c r="BA15" s="31">
        <f t="shared" si="41"/>
        <v>0</v>
      </c>
      <c r="BB15" s="9">
        <f t="shared" si="42"/>
        <v>0</v>
      </c>
      <c r="BC15" s="9">
        <f t="shared" si="43"/>
        <v>0</v>
      </c>
      <c r="BD15" s="9">
        <f t="shared" si="44"/>
        <v>0</v>
      </c>
      <c r="BE15" s="9">
        <f t="shared" si="45"/>
        <v>0</v>
      </c>
      <c r="BF15" s="9">
        <f t="shared" si="46"/>
        <v>0</v>
      </c>
      <c r="BG15" s="9">
        <f t="shared" si="13"/>
        <v>0</v>
      </c>
      <c r="BH15" s="33">
        <f t="shared" si="47"/>
        <v>0</v>
      </c>
      <c r="BI15" s="8">
        <f t="shared" si="48"/>
        <v>1</v>
      </c>
      <c r="BJ15" s="8">
        <f t="shared" si="49"/>
        <v>1</v>
      </c>
      <c r="BK15" s="8">
        <f t="shared" si="50"/>
        <v>0</v>
      </c>
      <c r="BL15" s="8">
        <f t="shared" si="51"/>
        <v>1</v>
      </c>
      <c r="BM15" s="8">
        <f t="shared" si="52"/>
        <v>0</v>
      </c>
      <c r="BN15" s="8">
        <f t="shared" si="14"/>
        <v>0</v>
      </c>
      <c r="BO15" s="29">
        <f t="shared" si="53"/>
        <v>5</v>
      </c>
      <c r="BP15" s="10">
        <f t="shared" si="54"/>
        <v>0</v>
      </c>
      <c r="BQ15" s="10">
        <f t="shared" si="55"/>
        <v>0</v>
      </c>
      <c r="BR15" s="10">
        <f t="shared" si="56"/>
        <v>0</v>
      </c>
      <c r="BS15" s="10">
        <f t="shared" si="57"/>
        <v>0</v>
      </c>
      <c r="BT15" s="10">
        <f t="shared" si="58"/>
        <v>0</v>
      </c>
      <c r="BU15" s="10">
        <f t="shared" si="15"/>
        <v>0</v>
      </c>
      <c r="BV15" s="30">
        <f t="shared" si="59"/>
        <v>0</v>
      </c>
      <c r="BW15" s="11">
        <f t="shared" si="60"/>
        <v>0</v>
      </c>
      <c r="BX15" s="11">
        <f t="shared" si="61"/>
        <v>0</v>
      </c>
      <c r="BY15" s="11">
        <f t="shared" si="62"/>
        <v>0</v>
      </c>
      <c r="BZ15" s="11">
        <f t="shared" si="63"/>
        <v>0</v>
      </c>
      <c r="CA15" s="11">
        <f t="shared" si="64"/>
        <v>0</v>
      </c>
      <c r="CB15" s="11">
        <f t="shared" si="16"/>
        <v>0</v>
      </c>
      <c r="CC15" s="31">
        <f t="shared" si="65"/>
        <v>0</v>
      </c>
    </row>
    <row r="16" spans="1:81" x14ac:dyDescent="0.25">
      <c r="A16" s="3">
        <f t="shared" si="70"/>
        <v>14</v>
      </c>
      <c r="B16" s="3" t="str">
        <f t="shared" si="17"/>
        <v>BB-910-14</v>
      </c>
      <c r="C16" s="3">
        <v>5</v>
      </c>
      <c r="D16" s="4">
        <f t="shared" si="71"/>
        <v>44397</v>
      </c>
      <c r="E16" s="5">
        <v>44397</v>
      </c>
      <c r="F16" s="28">
        <v>0.79166666666666663</v>
      </c>
      <c r="G16" s="6"/>
      <c r="H16" s="3" t="s">
        <v>39</v>
      </c>
      <c r="I16" s="3">
        <v>11</v>
      </c>
      <c r="J16" s="3" t="s">
        <v>21</v>
      </c>
      <c r="K16" s="3" t="s">
        <v>43</v>
      </c>
      <c r="L16" s="3">
        <v>12</v>
      </c>
      <c r="M16" s="3" t="s">
        <v>43</v>
      </c>
      <c r="N16" s="3" t="s">
        <v>10</v>
      </c>
      <c r="Z16" s="9">
        <f t="shared" si="18"/>
        <v>1</v>
      </c>
      <c r="AA16" s="9">
        <f t="shared" si="19"/>
        <v>0</v>
      </c>
      <c r="AB16" s="9">
        <f t="shared" si="20"/>
        <v>1</v>
      </c>
      <c r="AC16" s="9">
        <f t="shared" si="21"/>
        <v>0</v>
      </c>
      <c r="AD16" s="9">
        <f t="shared" si="22"/>
        <v>1</v>
      </c>
      <c r="AE16" s="9">
        <f t="shared" si="9"/>
        <v>0</v>
      </c>
      <c r="AF16" s="33">
        <f t="shared" si="23"/>
        <v>12</v>
      </c>
      <c r="AG16" s="8">
        <f t="shared" si="24"/>
        <v>0</v>
      </c>
      <c r="AH16" s="8">
        <f t="shared" si="25"/>
        <v>0</v>
      </c>
      <c r="AI16" s="8">
        <f t="shared" si="26"/>
        <v>0</v>
      </c>
      <c r="AJ16" s="8">
        <f t="shared" si="27"/>
        <v>0</v>
      </c>
      <c r="AK16" s="8">
        <f t="shared" si="28"/>
        <v>0</v>
      </c>
      <c r="AL16" s="8">
        <f t="shared" si="10"/>
        <v>0</v>
      </c>
      <c r="AM16" s="29">
        <f t="shared" si="29"/>
        <v>0</v>
      </c>
      <c r="AN16" s="10">
        <f t="shared" si="30"/>
        <v>0</v>
      </c>
      <c r="AO16" s="10">
        <f t="shared" si="31"/>
        <v>0</v>
      </c>
      <c r="AP16" s="10">
        <f t="shared" si="32"/>
        <v>0</v>
      </c>
      <c r="AQ16" s="10">
        <f t="shared" si="33"/>
        <v>0</v>
      </c>
      <c r="AR16" s="10">
        <f t="shared" si="34"/>
        <v>0</v>
      </c>
      <c r="AS16" s="10">
        <f t="shared" si="11"/>
        <v>0</v>
      </c>
      <c r="AT16" s="30">
        <f t="shared" si="35"/>
        <v>0</v>
      </c>
      <c r="AU16" s="11">
        <f t="shared" si="36"/>
        <v>0</v>
      </c>
      <c r="AV16" s="11">
        <f t="shared" si="37"/>
        <v>0</v>
      </c>
      <c r="AW16" s="11">
        <f t="shared" si="38"/>
        <v>0</v>
      </c>
      <c r="AX16" s="11">
        <f t="shared" si="39"/>
        <v>0</v>
      </c>
      <c r="AY16" s="11">
        <f t="shared" si="40"/>
        <v>0</v>
      </c>
      <c r="AZ16" s="11">
        <f t="shared" si="12"/>
        <v>0</v>
      </c>
      <c r="BA16" s="31">
        <f t="shared" si="41"/>
        <v>0</v>
      </c>
      <c r="BB16" s="9">
        <f t="shared" si="42"/>
        <v>1</v>
      </c>
      <c r="BC16" s="9">
        <f t="shared" si="43"/>
        <v>1</v>
      </c>
      <c r="BD16" s="9">
        <f t="shared" si="44"/>
        <v>0</v>
      </c>
      <c r="BE16" s="9">
        <f t="shared" si="45"/>
        <v>1</v>
      </c>
      <c r="BF16" s="9">
        <f t="shared" si="46"/>
        <v>0</v>
      </c>
      <c r="BG16" s="9">
        <f t="shared" si="13"/>
        <v>0</v>
      </c>
      <c r="BH16" s="33">
        <f t="shared" si="47"/>
        <v>11</v>
      </c>
      <c r="BI16" s="8">
        <f t="shared" si="48"/>
        <v>0</v>
      </c>
      <c r="BJ16" s="8">
        <f t="shared" si="49"/>
        <v>0</v>
      </c>
      <c r="BK16" s="8">
        <f t="shared" si="50"/>
        <v>0</v>
      </c>
      <c r="BL16" s="8">
        <f t="shared" si="51"/>
        <v>0</v>
      </c>
      <c r="BM16" s="8">
        <f t="shared" si="52"/>
        <v>0</v>
      </c>
      <c r="BN16" s="8">
        <f t="shared" si="14"/>
        <v>0</v>
      </c>
      <c r="BO16" s="29">
        <f t="shared" si="53"/>
        <v>0</v>
      </c>
      <c r="BP16" s="10">
        <f t="shared" si="54"/>
        <v>0</v>
      </c>
      <c r="BQ16" s="10">
        <f t="shared" si="55"/>
        <v>0</v>
      </c>
      <c r="BR16" s="10">
        <f t="shared" si="56"/>
        <v>0</v>
      </c>
      <c r="BS16" s="10">
        <f t="shared" si="57"/>
        <v>0</v>
      </c>
      <c r="BT16" s="10">
        <f t="shared" si="58"/>
        <v>0</v>
      </c>
      <c r="BU16" s="10">
        <f t="shared" si="15"/>
        <v>0</v>
      </c>
      <c r="BV16" s="30">
        <f t="shared" si="59"/>
        <v>0</v>
      </c>
      <c r="BW16" s="11">
        <f t="shared" si="60"/>
        <v>0</v>
      </c>
      <c r="BX16" s="11">
        <f t="shared" si="61"/>
        <v>0</v>
      </c>
      <c r="BY16" s="11">
        <f t="shared" si="62"/>
        <v>0</v>
      </c>
      <c r="BZ16" s="11">
        <f t="shared" si="63"/>
        <v>0</v>
      </c>
      <c r="CA16" s="11">
        <f t="shared" si="64"/>
        <v>0</v>
      </c>
      <c r="CB16" s="11">
        <f t="shared" si="16"/>
        <v>0</v>
      </c>
      <c r="CC16" s="31">
        <f t="shared" si="65"/>
        <v>0</v>
      </c>
    </row>
    <row r="17" spans="1:81" x14ac:dyDescent="0.25">
      <c r="A17" s="3">
        <f t="shared" si="70"/>
        <v>15</v>
      </c>
      <c r="B17" s="3" t="str">
        <f t="shared" si="17"/>
        <v>BB-910-15</v>
      </c>
      <c r="C17" s="3">
        <v>5</v>
      </c>
      <c r="D17" s="4">
        <f t="shared" si="71"/>
        <v>44397</v>
      </c>
      <c r="E17" s="5">
        <v>44397</v>
      </c>
      <c r="F17" s="28">
        <v>0.75</v>
      </c>
      <c r="G17" s="6"/>
      <c r="H17" s="3" t="s">
        <v>38</v>
      </c>
      <c r="I17" s="3">
        <v>15</v>
      </c>
      <c r="J17" s="3" t="s">
        <v>21</v>
      </c>
      <c r="K17" s="3" t="s">
        <v>42</v>
      </c>
      <c r="L17" s="3">
        <v>12</v>
      </c>
      <c r="M17" s="3" t="s">
        <v>42</v>
      </c>
      <c r="N17" s="3" t="s">
        <v>10</v>
      </c>
      <c r="Z17" s="9">
        <f t="shared" si="18"/>
        <v>0</v>
      </c>
      <c r="AA17" s="9">
        <f t="shared" si="19"/>
        <v>0</v>
      </c>
      <c r="AB17" s="9">
        <f t="shared" ref="AB17" si="72">IF(AND(Z17=1,$H17=Z$1),1,0)</f>
        <v>0</v>
      </c>
      <c r="AC17" s="9">
        <f t="shared" ref="AC17" si="73">IF(OR(AND($H17=Z$1,$I17&gt;$L17),AND($K17=Z$1,$I17&lt;$L17)),1,0)</f>
        <v>0</v>
      </c>
      <c r="AD17" s="9">
        <f t="shared" ref="AD17" si="74">IF(OR(AND($H17=Z$1,$I17&lt;$L17),AND($K17=Z$1,$I17&gt;$L17)),1,0)</f>
        <v>0</v>
      </c>
      <c r="AE17" s="9">
        <f t="shared" si="9"/>
        <v>0</v>
      </c>
      <c r="AF17" s="33">
        <f t="shared" si="23"/>
        <v>0</v>
      </c>
      <c r="AG17" s="8">
        <f t="shared" si="24"/>
        <v>0</v>
      </c>
      <c r="AH17" s="8">
        <f t="shared" si="25"/>
        <v>0</v>
      </c>
      <c r="AI17" s="8">
        <f t="shared" ref="AI17" si="75">IF(AND(AG17=1,$H17=AG$1),1,0)</f>
        <v>0</v>
      </c>
      <c r="AJ17" s="8">
        <f t="shared" ref="AJ17" si="76">IF(OR(AND($H17=AG$1,$I17&gt;$L17),AND($K17=AG$1,$I17&lt;$L17)),1,0)</f>
        <v>0</v>
      </c>
      <c r="AK17" s="8">
        <f t="shared" ref="AK17" si="77">IF(OR(AND($H17=AG$1,$I17&lt;$L17),AND($K17=AG$1,$I17&gt;$L17)),1,0)</f>
        <v>0</v>
      </c>
      <c r="AL17" s="8">
        <f t="shared" si="10"/>
        <v>0</v>
      </c>
      <c r="AM17" s="29">
        <f t="shared" si="29"/>
        <v>0</v>
      </c>
      <c r="AN17" s="10">
        <f t="shared" si="30"/>
        <v>1</v>
      </c>
      <c r="AO17" s="10">
        <f t="shared" si="31"/>
        <v>0</v>
      </c>
      <c r="AP17" s="10">
        <f t="shared" ref="AP17" si="78">IF(AND(AN17=1,$H17=AN$1),1,0)</f>
        <v>1</v>
      </c>
      <c r="AQ17" s="10">
        <f t="shared" ref="AQ17" si="79">IF(OR(AND($H17=AN$1,$I17&gt;$L17),AND($K17=AN$1,$I17&lt;$L17)),1,0)</f>
        <v>1</v>
      </c>
      <c r="AR17" s="10">
        <f t="shared" ref="AR17" si="80">IF(OR(AND($H17=AN$1,$I17&lt;$L17),AND($K17=AN$1,$I17&gt;$L17)),1,0)</f>
        <v>0</v>
      </c>
      <c r="AS17" s="10">
        <f t="shared" si="11"/>
        <v>0</v>
      </c>
      <c r="AT17" s="30">
        <f t="shared" si="35"/>
        <v>12</v>
      </c>
      <c r="AU17" s="11">
        <f t="shared" si="36"/>
        <v>1</v>
      </c>
      <c r="AV17" s="11">
        <f t="shared" si="37"/>
        <v>1</v>
      </c>
      <c r="AW17" s="11">
        <f t="shared" ref="AW17" si="81">IF(AND(AU17=1,$H17=AU$1),1,0)</f>
        <v>0</v>
      </c>
      <c r="AX17" s="11">
        <f t="shared" ref="AX17" si="82">IF(OR(AND($H17=AU$1,$I17&gt;$L17),AND($K17=AU$1,$I17&lt;$L17)),1,0)</f>
        <v>0</v>
      </c>
      <c r="AY17" s="11">
        <f t="shared" ref="AY17" si="83">IF(OR(AND($H17=AU$1,$I17&lt;$L17),AND($K17=AU$1,$I17&gt;$L17)),1,0)</f>
        <v>1</v>
      </c>
      <c r="AZ17" s="11">
        <f t="shared" si="12"/>
        <v>0</v>
      </c>
      <c r="BA17" s="31">
        <f t="shared" si="41"/>
        <v>15</v>
      </c>
      <c r="BB17" s="9">
        <f t="shared" si="42"/>
        <v>0</v>
      </c>
      <c r="BC17" s="9">
        <f t="shared" si="43"/>
        <v>0</v>
      </c>
      <c r="BD17" s="9">
        <f t="shared" ref="BD17" si="84">IF(AND(BB17=1,$H17=BB$1),1,0)</f>
        <v>0</v>
      </c>
      <c r="BE17" s="9">
        <f t="shared" ref="BE17" si="85">IF(OR(AND($H17=BB$1,$I17&gt;$L17),AND($K17=BB$1,$I17&lt;$L17)),1,0)</f>
        <v>0</v>
      </c>
      <c r="BF17" s="9">
        <f t="shared" ref="BF17" si="86">IF(OR(AND($H17=BB$1,$I17&lt;$L17),AND($K17=BB$1,$I17&gt;$L17)),1,0)</f>
        <v>0</v>
      </c>
      <c r="BG17" s="9">
        <f t="shared" si="13"/>
        <v>0</v>
      </c>
      <c r="BH17" s="33">
        <f t="shared" si="47"/>
        <v>0</v>
      </c>
      <c r="BI17" s="8">
        <f t="shared" si="48"/>
        <v>0</v>
      </c>
      <c r="BJ17" s="8">
        <f t="shared" si="49"/>
        <v>0</v>
      </c>
      <c r="BK17" s="8">
        <f t="shared" ref="BK17" si="87">IF(AND(BI17=1,$H17=BI$1),1,0)</f>
        <v>0</v>
      </c>
      <c r="BL17" s="8">
        <f t="shared" ref="BL17" si="88">IF(OR(AND($H17=BI$1,$I17&gt;$L17),AND($K17=BI$1,$I17&lt;$L17)),1,0)</f>
        <v>0</v>
      </c>
      <c r="BM17" s="8">
        <f t="shared" ref="BM17" si="89">IF(OR(AND($H17=BI$1,$I17&lt;$L17),AND($K17=BI$1,$I17&gt;$L17)),1,0)</f>
        <v>0</v>
      </c>
      <c r="BN17" s="8">
        <f t="shared" si="14"/>
        <v>0</v>
      </c>
      <c r="BO17" s="29">
        <f t="shared" si="53"/>
        <v>0</v>
      </c>
      <c r="BP17" s="10">
        <f t="shared" si="54"/>
        <v>0</v>
      </c>
      <c r="BQ17" s="10">
        <f t="shared" si="55"/>
        <v>0</v>
      </c>
      <c r="BR17" s="10">
        <f t="shared" ref="BR17" si="90">IF(AND(BP17=1,$H17=BP$1),1,0)</f>
        <v>0</v>
      </c>
      <c r="BS17" s="10">
        <f t="shared" ref="BS17" si="91">IF(OR(AND($H17=BP$1,$I17&gt;$L17),AND($K17=BP$1,$I17&lt;$L17)),1,0)</f>
        <v>0</v>
      </c>
      <c r="BT17" s="10">
        <f t="shared" ref="BT17" si="92">IF(OR(AND($H17=BP$1,$I17&lt;$L17),AND($K17=BP$1,$I17&gt;$L17)),1,0)</f>
        <v>0</v>
      </c>
      <c r="BU17" s="10">
        <f t="shared" si="15"/>
        <v>0</v>
      </c>
      <c r="BV17" s="30">
        <f t="shared" si="59"/>
        <v>0</v>
      </c>
      <c r="BW17" s="11">
        <f t="shared" si="60"/>
        <v>0</v>
      </c>
      <c r="BX17" s="11">
        <f t="shared" si="61"/>
        <v>0</v>
      </c>
      <c r="BY17" s="11">
        <f t="shared" ref="BY17" si="93">IF(AND(BW17=1,$H17=BW$1),1,0)</f>
        <v>0</v>
      </c>
      <c r="BZ17" s="11">
        <f t="shared" ref="BZ17" si="94">IF(OR(AND($H17=BW$1,$I17&gt;$L17),AND($K17=BW$1,$I17&lt;$L17)),1,0)</f>
        <v>0</v>
      </c>
      <c r="CA17" s="11">
        <f t="shared" ref="CA17" si="95">IF(OR(AND($H17=BW$1,$I17&lt;$L17),AND($K17=BW$1,$I17&gt;$L17)),1,0)</f>
        <v>0</v>
      </c>
      <c r="CB17" s="11">
        <f t="shared" si="16"/>
        <v>0</v>
      </c>
      <c r="CC17" s="31">
        <f t="shared" si="65"/>
        <v>0</v>
      </c>
    </row>
    <row r="19" spans="1:81" x14ac:dyDescent="0.25">
      <c r="Y19" s="16" t="s">
        <v>17</v>
      </c>
      <c r="Z19" s="9">
        <f t="shared" ref="Z19:CA19" si="96">SUM(Z3:Z18)</f>
        <v>5</v>
      </c>
      <c r="AA19" s="9">
        <f t="shared" si="96"/>
        <v>2</v>
      </c>
      <c r="AB19" s="9">
        <f t="shared" si="96"/>
        <v>3</v>
      </c>
      <c r="AC19" s="9">
        <f t="shared" si="96"/>
        <v>2</v>
      </c>
      <c r="AD19" s="9">
        <f t="shared" si="96"/>
        <v>3</v>
      </c>
      <c r="AE19" s="9">
        <f>SUM(AE3:AE18)</f>
        <v>0</v>
      </c>
      <c r="AF19" s="33">
        <f>SUM(AF3:AF18)</f>
        <v>57</v>
      </c>
      <c r="AG19" s="8">
        <f t="shared" si="96"/>
        <v>5</v>
      </c>
      <c r="AH19" s="8">
        <f t="shared" si="96"/>
        <v>2</v>
      </c>
      <c r="AI19" s="8">
        <f t="shared" si="96"/>
        <v>3</v>
      </c>
      <c r="AJ19" s="8">
        <f t="shared" si="96"/>
        <v>2</v>
      </c>
      <c r="AK19" s="8">
        <f t="shared" si="96"/>
        <v>3</v>
      </c>
      <c r="AL19" s="8">
        <f>SUM(AL3:AL18)</f>
        <v>0</v>
      </c>
      <c r="AM19" s="29">
        <f>SUM(AM3:AM18)</f>
        <v>40</v>
      </c>
      <c r="AN19" s="10">
        <f t="shared" si="96"/>
        <v>5</v>
      </c>
      <c r="AO19" s="10">
        <f t="shared" si="96"/>
        <v>3</v>
      </c>
      <c r="AP19" s="10">
        <f t="shared" si="96"/>
        <v>2</v>
      </c>
      <c r="AQ19" s="10">
        <f t="shared" si="96"/>
        <v>1</v>
      </c>
      <c r="AR19" s="10">
        <f t="shared" si="96"/>
        <v>4</v>
      </c>
      <c r="AS19" s="10">
        <f>SUM(AS3:AS18)</f>
        <v>0</v>
      </c>
      <c r="AT19" s="30">
        <f>SUM(AT3:AT18)</f>
        <v>64</v>
      </c>
      <c r="AU19" s="11">
        <f t="shared" si="96"/>
        <v>5</v>
      </c>
      <c r="AV19" s="11">
        <f t="shared" si="96"/>
        <v>2</v>
      </c>
      <c r="AW19" s="11">
        <f t="shared" si="96"/>
        <v>3</v>
      </c>
      <c r="AX19" s="11">
        <f t="shared" si="96"/>
        <v>1</v>
      </c>
      <c r="AY19" s="11">
        <f t="shared" si="96"/>
        <v>4</v>
      </c>
      <c r="AZ19" s="11">
        <f>SUM(AZ3:AZ18)</f>
        <v>0</v>
      </c>
      <c r="BA19" s="31">
        <f>SUM(BA3:BA18)</f>
        <v>69</v>
      </c>
      <c r="BB19" s="9">
        <f t="shared" si="96"/>
        <v>5</v>
      </c>
      <c r="BC19" s="9">
        <f t="shared" si="96"/>
        <v>3</v>
      </c>
      <c r="BD19" s="9">
        <f t="shared" si="96"/>
        <v>2</v>
      </c>
      <c r="BE19" s="9">
        <f t="shared" si="96"/>
        <v>5</v>
      </c>
      <c r="BF19" s="9">
        <f t="shared" si="96"/>
        <v>0</v>
      </c>
      <c r="BG19" s="9">
        <f>SUM(BG3:BG18)</f>
        <v>0</v>
      </c>
      <c r="BH19" s="33">
        <f>SUM(BH3:BH18)</f>
        <v>24</v>
      </c>
      <c r="BI19" s="8">
        <f t="shared" si="96"/>
        <v>5</v>
      </c>
      <c r="BJ19" s="8">
        <f t="shared" si="96"/>
        <v>3</v>
      </c>
      <c r="BK19" s="8">
        <f t="shared" si="96"/>
        <v>2</v>
      </c>
      <c r="BL19" s="8">
        <f t="shared" si="96"/>
        <v>4</v>
      </c>
      <c r="BM19" s="8">
        <f t="shared" si="96"/>
        <v>1</v>
      </c>
      <c r="BN19" s="8">
        <f>SUM(BN3:BN18)</f>
        <v>0</v>
      </c>
      <c r="BO19" s="29">
        <f>SUM(BO3:BO18)</f>
        <v>22</v>
      </c>
      <c r="BP19" s="10">
        <f t="shared" si="96"/>
        <v>0</v>
      </c>
      <c r="BQ19" s="10">
        <f t="shared" si="96"/>
        <v>0</v>
      </c>
      <c r="BR19" s="10">
        <f t="shared" si="96"/>
        <v>0</v>
      </c>
      <c r="BS19" s="10">
        <f t="shared" si="96"/>
        <v>0</v>
      </c>
      <c r="BT19" s="10">
        <f t="shared" si="96"/>
        <v>0</v>
      </c>
      <c r="BU19" s="10">
        <f>SUM(BU3:BU18)</f>
        <v>0</v>
      </c>
      <c r="BV19" s="30">
        <f>SUM(BV3:BV18)</f>
        <v>0</v>
      </c>
      <c r="BW19" s="11">
        <f t="shared" si="96"/>
        <v>0</v>
      </c>
      <c r="BX19" s="11">
        <f t="shared" si="96"/>
        <v>0</v>
      </c>
      <c r="BY19" s="11">
        <f t="shared" si="96"/>
        <v>0</v>
      </c>
      <c r="BZ19" s="11">
        <f t="shared" si="96"/>
        <v>0</v>
      </c>
      <c r="CA19" s="11">
        <f t="shared" si="96"/>
        <v>0</v>
      </c>
      <c r="CB19" s="11">
        <f>SUM(CB3:CB18)</f>
        <v>0</v>
      </c>
      <c r="CC19" s="31">
        <f>SUM(CC3:CC18)</f>
        <v>0</v>
      </c>
    </row>
    <row r="20" spans="1:81" x14ac:dyDescent="0.25">
      <c r="A20" s="17" t="s">
        <v>23</v>
      </c>
      <c r="B20" s="17" t="str">
        <f t="shared" ref="B20:B22" si="97">_xlfn.CONCAT($B$1,"-",A20)</f>
        <v>BB-910-B1</v>
      </c>
      <c r="C20" s="17" t="s">
        <v>24</v>
      </c>
      <c r="D20" s="18">
        <f t="shared" ref="D20:D22" si="98">+E20</f>
        <v>44401</v>
      </c>
      <c r="E20" s="19">
        <v>44401</v>
      </c>
      <c r="F20" s="20">
        <v>0.52083333333333337</v>
      </c>
      <c r="G20" s="20"/>
      <c r="H20" s="17" t="s">
        <v>52</v>
      </c>
      <c r="I20" s="17">
        <v>8</v>
      </c>
      <c r="J20" s="17" t="s">
        <v>21</v>
      </c>
      <c r="K20" s="17" t="s">
        <v>53</v>
      </c>
      <c r="L20" s="17">
        <v>15</v>
      </c>
      <c r="M20" s="17" t="s">
        <v>39</v>
      </c>
      <c r="N20" s="34" t="s">
        <v>10</v>
      </c>
    </row>
    <row r="21" spans="1:81" x14ac:dyDescent="0.25">
      <c r="A21" s="17" t="s">
        <v>25</v>
      </c>
      <c r="B21" s="17" t="str">
        <f t="shared" si="97"/>
        <v>BB-910-B2</v>
      </c>
      <c r="C21" s="17" t="s">
        <v>24</v>
      </c>
      <c r="D21" s="18">
        <f t="shared" si="98"/>
        <v>44401</v>
      </c>
      <c r="E21" s="19">
        <v>44401</v>
      </c>
      <c r="F21" s="20">
        <v>0.60416666666666663</v>
      </c>
      <c r="G21" s="20"/>
      <c r="H21" s="17" t="s">
        <v>54</v>
      </c>
      <c r="I21" s="17">
        <v>6</v>
      </c>
      <c r="J21" s="17" t="s">
        <v>21</v>
      </c>
      <c r="K21" s="17" t="s">
        <v>55</v>
      </c>
      <c r="L21" s="17">
        <v>12</v>
      </c>
      <c r="M21" s="17" t="s">
        <v>39</v>
      </c>
      <c r="N21" s="34" t="s">
        <v>10</v>
      </c>
    </row>
    <row r="22" spans="1:81" x14ac:dyDescent="0.25">
      <c r="A22" s="17" t="s">
        <v>26</v>
      </c>
      <c r="B22" s="17" t="str">
        <f t="shared" si="97"/>
        <v>BB-910-B3</v>
      </c>
      <c r="C22" s="17" t="s">
        <v>24</v>
      </c>
      <c r="D22" s="18">
        <f t="shared" si="98"/>
        <v>44402</v>
      </c>
      <c r="E22" s="19">
        <f>+E21+1</f>
        <v>44402</v>
      </c>
      <c r="F22" s="20">
        <v>0.625</v>
      </c>
      <c r="G22" s="20"/>
      <c r="H22" s="17" t="str">
        <f>IF($I21+$L21&gt;0,(IF($I21&gt;$L21,$H21,$K21)),"WG-2")</f>
        <v>#2 Radnor-Wayne</v>
      </c>
      <c r="I22" s="17">
        <v>2</v>
      </c>
      <c r="J22" s="17" t="s">
        <v>21</v>
      </c>
      <c r="K22" s="17" t="str">
        <f>IF($I20+$L20&gt;0,(IF($I20&gt;$L20,$H20,$K20)),"WG-1")</f>
        <v>#1 Lower Perk</v>
      </c>
      <c r="L22" s="17">
        <v>12</v>
      </c>
      <c r="M22" s="36" t="s">
        <v>38</v>
      </c>
      <c r="N22" s="17" t="s">
        <v>58</v>
      </c>
    </row>
    <row r="24" spans="1:81" x14ac:dyDescent="0.25">
      <c r="E24" s="41" t="s">
        <v>27</v>
      </c>
      <c r="F24" s="41"/>
      <c r="G24" s="17"/>
      <c r="H24" s="17" t="str">
        <f>IF(I22+L22&gt;0,(IF(I22&gt;L22,H22,K22)),"TBD")</f>
        <v>#1 Lower Perk</v>
      </c>
      <c r="K24" s="1" t="s">
        <v>59</v>
      </c>
    </row>
    <row r="27" spans="1:81" x14ac:dyDescent="0.25">
      <c r="A27" s="21" t="s">
        <v>28</v>
      </c>
      <c r="B27" s="21" t="str">
        <f t="shared" ref="B27:B29" si="99">_xlfn.CONCAT($B$1,"-",A27)</f>
        <v>BB-910-R1</v>
      </c>
      <c r="C27" s="21" t="s">
        <v>24</v>
      </c>
      <c r="D27" s="22">
        <f t="shared" ref="D27:D29" si="100">+E27</f>
        <v>44401</v>
      </c>
      <c r="E27" s="23">
        <v>44401</v>
      </c>
      <c r="F27" s="24"/>
      <c r="G27" s="24"/>
      <c r="H27" s="21" t="s">
        <v>32</v>
      </c>
      <c r="I27" s="21">
        <v>0</v>
      </c>
      <c r="J27" s="21" t="s">
        <v>21</v>
      </c>
      <c r="K27" s="21" t="s">
        <v>56</v>
      </c>
      <c r="L27" s="21">
        <v>6</v>
      </c>
      <c r="M27" s="35" t="s">
        <v>44</v>
      </c>
      <c r="N27" s="35" t="s">
        <v>44</v>
      </c>
    </row>
    <row r="28" spans="1:81" x14ac:dyDescent="0.25">
      <c r="A28" s="21" t="s">
        <v>29</v>
      </c>
      <c r="B28" s="21" t="str">
        <f t="shared" si="99"/>
        <v>BB-910-R2</v>
      </c>
      <c r="C28" s="21" t="s">
        <v>24</v>
      </c>
      <c r="D28" s="22">
        <f t="shared" si="100"/>
        <v>44401</v>
      </c>
      <c r="E28" s="23">
        <v>44401</v>
      </c>
      <c r="F28" s="24"/>
      <c r="G28" s="24"/>
      <c r="H28" s="21" t="s">
        <v>32</v>
      </c>
      <c r="I28" s="21">
        <v>0</v>
      </c>
      <c r="J28" s="21" t="s">
        <v>21</v>
      </c>
      <c r="K28" s="21" t="s">
        <v>57</v>
      </c>
      <c r="L28" s="21">
        <v>6</v>
      </c>
      <c r="M28" s="21" t="s">
        <v>44</v>
      </c>
      <c r="N28" s="35" t="s">
        <v>44</v>
      </c>
    </row>
    <row r="29" spans="1:81" x14ac:dyDescent="0.25">
      <c r="A29" s="21" t="s">
        <v>30</v>
      </c>
      <c r="B29" s="21" t="str">
        <f t="shared" si="99"/>
        <v>BB-910-R3</v>
      </c>
      <c r="C29" s="21" t="s">
        <v>24</v>
      </c>
      <c r="D29" s="22">
        <f t="shared" si="100"/>
        <v>44402</v>
      </c>
      <c r="E29" s="23">
        <f>+E28+1</f>
        <v>44402</v>
      </c>
      <c r="F29" s="24">
        <v>0.54166666666666663</v>
      </c>
      <c r="G29" s="24"/>
      <c r="H29" s="21" t="str">
        <f>IF($I28+$L28&gt;0,(IF($I28&gt;$L28,$H28,$K28)),"WG-2")</f>
        <v>#6 Great Valley</v>
      </c>
      <c r="I29" s="21">
        <v>0</v>
      </c>
      <c r="J29" s="21" t="s">
        <v>21</v>
      </c>
      <c r="K29" s="21" t="str">
        <f>IF($I27+$L27&gt;0,(IF($I27&gt;$L27,$H27,$K27)),"WG-1")</f>
        <v>#5 Coventry</v>
      </c>
      <c r="L29" s="21">
        <v>14</v>
      </c>
      <c r="M29" s="37" t="s">
        <v>38</v>
      </c>
      <c r="N29" s="21" t="s">
        <v>58</v>
      </c>
    </row>
    <row r="31" spans="1:81" x14ac:dyDescent="0.25">
      <c r="E31" s="42" t="s">
        <v>31</v>
      </c>
      <c r="F31" s="42"/>
      <c r="G31" s="21"/>
      <c r="H31" s="21" t="str">
        <f>IF(I29+L29&gt;0,(IF(I29&gt;L29,H29,K29)),"TBD")</f>
        <v>#5 Coventry</v>
      </c>
      <c r="K31" s="1" t="s">
        <v>60</v>
      </c>
    </row>
  </sheetData>
  <mergeCells count="11">
    <mergeCell ref="BI1:BO1"/>
    <mergeCell ref="BP1:BV1"/>
    <mergeCell ref="BW1:CC1"/>
    <mergeCell ref="E24:F24"/>
    <mergeCell ref="E31:F31"/>
    <mergeCell ref="P1:W1"/>
    <mergeCell ref="Z1:AF1"/>
    <mergeCell ref="AG1:AM1"/>
    <mergeCell ref="AN1:AT1"/>
    <mergeCell ref="AU1:BA1"/>
    <mergeCell ref="BB1:BH1"/>
  </mergeCells>
  <printOptions horizontalCentered="1"/>
  <pageMargins left="0" right="0" top="0.5" bottom="0.5" header="0.25" footer="0.25"/>
  <pageSetup scale="68" orientation="landscape" r:id="rId1"/>
  <headerFooter>
    <oddHeader>&amp;F</oddHeader>
    <oddFooter>&amp;L&amp;A&amp;C&amp;D&amp;RPage &amp;P</oddFooter>
  </headerFooter>
  <ignoredErrors>
    <ignoredError sqref="D15 D14 D11 D13 D12 D16 D10 B7:B9 B6 D6 B11 B10 B17 B16 B15 B12 B13 B14 D7: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D27 910 Invitational</vt:lpstr>
      <vt:lpstr>'D27 910 Invitational'!Print_Titles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Bennett</dc:creator>
  <cp:lastModifiedBy>Jeff Bennett</cp:lastModifiedBy>
  <cp:lastPrinted>2021-07-07T18:08:38Z</cp:lastPrinted>
  <dcterms:created xsi:type="dcterms:W3CDTF">2021-07-02T03:06:19Z</dcterms:created>
  <dcterms:modified xsi:type="dcterms:W3CDTF">2021-07-26T01:26:28Z</dcterms:modified>
</cp:coreProperties>
</file>